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uccsoffice365.sharepoint.com/sites/osp/Shared Documents/OSP PROCESSES-GUIDES/Budgets/"/>
    </mc:Choice>
  </mc:AlternateContent>
  <xr:revisionPtr revIDLastSave="0" documentId="8_{0B57276B-CE65-4699-8960-E1B4BCFE3E9F}" xr6:coauthVersionLast="47" xr6:coauthVersionMax="47" xr10:uidLastSave="{00000000-0000-0000-0000-000000000000}"/>
  <bookViews>
    <workbookView xWindow="33060" yWindow="-100" windowWidth="29040" windowHeight="15840" firstSheet="6" activeTab="6" xr2:uid="{A5DFB2BE-4454-42B1-9934-F875CAA7AFD4}"/>
  </bookViews>
  <sheets>
    <sheet name="Instructions" sheetId="8" r:id="rId1"/>
    <sheet name="Year 1" sheetId="2" r:id="rId2"/>
    <sheet name="Year 2" sheetId="1" r:id="rId3"/>
    <sheet name="Year 3" sheetId="4" r:id="rId4"/>
    <sheet name="Year 4" sheetId="5" r:id="rId5"/>
    <sheet name="Year 5" sheetId="6" r:id="rId6"/>
    <sheet name="TOTAL BUDGET" sheetId="7" r:id="rId7"/>
  </sheets>
  <definedNames>
    <definedName name="_xlnm.Print_Area" localSheetId="6">'TOTAL BUDGET'!$A$1:$J$39</definedName>
    <definedName name="_xlnm.Print_Area" localSheetId="1">'Year 1'!$A$1:$M$71</definedName>
    <definedName name="_xlnm.Print_Area" localSheetId="2">'Year 2'!$A$1:$M$71</definedName>
    <definedName name="_xlnm.Print_Area" localSheetId="3">'Year 3'!$A$1:$M$71</definedName>
    <definedName name="_xlnm.Print_Area" localSheetId="4">'Year 4'!$A$1:$M$71</definedName>
    <definedName name="_xlnm.Print_Area" localSheetId="5">'Year 5'!$A$1:$M$71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6" l="1"/>
  <c r="M4" i="5"/>
  <c r="M4" i="4"/>
  <c r="M4" i="1"/>
  <c r="M3" i="6"/>
  <c r="M3" i="5"/>
  <c r="M3" i="4"/>
  <c r="M3" i="1"/>
  <c r="M2" i="6"/>
  <c r="M2" i="5"/>
  <c r="M2" i="4"/>
  <c r="M2" i="1"/>
  <c r="K6" i="6"/>
  <c r="K6" i="5"/>
  <c r="K6" i="4"/>
  <c r="K6" i="1"/>
  <c r="A18" i="6"/>
  <c r="I17" i="6" s="1"/>
  <c r="J27" i="6"/>
  <c r="J25" i="6"/>
  <c r="J23" i="6"/>
  <c r="J21" i="6"/>
  <c r="J19" i="6"/>
  <c r="J15" i="6"/>
  <c r="J13" i="6"/>
  <c r="J11" i="6"/>
  <c r="J9" i="6"/>
  <c r="J9" i="5"/>
  <c r="I27" i="6"/>
  <c r="I25" i="6"/>
  <c r="I23" i="6"/>
  <c r="I21" i="6"/>
  <c r="I19" i="6"/>
  <c r="I15" i="6"/>
  <c r="I13" i="6"/>
  <c r="I11" i="6"/>
  <c r="I9" i="6"/>
  <c r="I9" i="5"/>
  <c r="J27" i="5"/>
  <c r="J25" i="5"/>
  <c r="J23" i="5"/>
  <c r="J21" i="5"/>
  <c r="J19" i="5"/>
  <c r="J17" i="5"/>
  <c r="J15" i="5"/>
  <c r="J13" i="5"/>
  <c r="J11" i="5"/>
  <c r="J9" i="4"/>
  <c r="I27" i="5"/>
  <c r="I25" i="5"/>
  <c r="I23" i="5"/>
  <c r="I21" i="5"/>
  <c r="I19" i="5"/>
  <c r="I17" i="5"/>
  <c r="I15" i="5"/>
  <c r="I13" i="5"/>
  <c r="I11" i="5"/>
  <c r="I9" i="4"/>
  <c r="J27" i="4"/>
  <c r="J25" i="4"/>
  <c r="J23" i="4"/>
  <c r="J21" i="4"/>
  <c r="J19" i="4"/>
  <c r="J17" i="4"/>
  <c r="J15" i="4"/>
  <c r="J13" i="4"/>
  <c r="J11" i="4"/>
  <c r="J9" i="1"/>
  <c r="I27" i="4"/>
  <c r="I25" i="4"/>
  <c r="I23" i="4"/>
  <c r="I21" i="4"/>
  <c r="I19" i="4"/>
  <c r="I17" i="4"/>
  <c r="I15" i="4"/>
  <c r="I13" i="4"/>
  <c r="I11" i="4"/>
  <c r="I9" i="1"/>
  <c r="J27" i="1"/>
  <c r="J25" i="1"/>
  <c r="J23" i="1"/>
  <c r="J21" i="1"/>
  <c r="J19" i="1"/>
  <c r="J17" i="1"/>
  <c r="J15" i="1"/>
  <c r="J13" i="1"/>
  <c r="J11" i="1"/>
  <c r="I27" i="1"/>
  <c r="I25" i="1"/>
  <c r="I23" i="1"/>
  <c r="I21" i="1"/>
  <c r="I19" i="1"/>
  <c r="I17" i="1"/>
  <c r="I15" i="1"/>
  <c r="I13" i="1"/>
  <c r="I11" i="1"/>
  <c r="J9" i="2"/>
  <c r="I9" i="2"/>
  <c r="J27" i="2"/>
  <c r="J25" i="2"/>
  <c r="J23" i="2"/>
  <c r="J21" i="2"/>
  <c r="J19" i="2"/>
  <c r="J17" i="2"/>
  <c r="J15" i="2"/>
  <c r="J13" i="2"/>
  <c r="J11" i="2"/>
  <c r="I27" i="2"/>
  <c r="I25" i="2"/>
  <c r="I23" i="2"/>
  <c r="I21" i="2"/>
  <c r="I19" i="2"/>
  <c r="I17" i="2"/>
  <c r="I15" i="2"/>
  <c r="I13" i="2"/>
  <c r="I11" i="2"/>
  <c r="A28" i="6"/>
  <c r="A26" i="6"/>
  <c r="A24" i="6"/>
  <c r="A22" i="6"/>
  <c r="A20" i="6"/>
  <c r="A16" i="6"/>
  <c r="A14" i="6"/>
  <c r="A28" i="5"/>
  <c r="A26" i="5"/>
  <c r="A24" i="5"/>
  <c r="A22" i="5"/>
  <c r="A20" i="5"/>
  <c r="A18" i="5"/>
  <c r="A16" i="5"/>
  <c r="A14" i="5"/>
  <c r="A28" i="4"/>
  <c r="A26" i="4"/>
  <c r="A24" i="4"/>
  <c r="A22" i="4"/>
  <c r="A20" i="4"/>
  <c r="A18" i="4"/>
  <c r="A16" i="4"/>
  <c r="A14" i="4"/>
  <c r="A28" i="1"/>
  <c r="A26" i="1"/>
  <c r="A24" i="1"/>
  <c r="A22" i="1"/>
  <c r="A20" i="1"/>
  <c r="A18" i="1"/>
  <c r="A16" i="1"/>
  <c r="A14" i="1"/>
  <c r="A12" i="1"/>
  <c r="A12" i="4" s="1"/>
  <c r="A12" i="5" s="1"/>
  <c r="A12" i="6" s="1"/>
  <c r="A10" i="1"/>
  <c r="A10" i="4" s="1"/>
  <c r="A10" i="5" s="1"/>
  <c r="A10" i="6" s="1"/>
  <c r="J17" i="6" l="1"/>
  <c r="H31" i="7"/>
  <c r="G31" i="7"/>
  <c r="F31" i="7"/>
  <c r="E31" i="7"/>
  <c r="D31" i="7"/>
  <c r="H30" i="7"/>
  <c r="G30" i="7"/>
  <c r="F30" i="7"/>
  <c r="E30" i="7"/>
  <c r="D30" i="7"/>
  <c r="H29" i="7"/>
  <c r="G29" i="7"/>
  <c r="F29" i="7"/>
  <c r="E29" i="7"/>
  <c r="D29" i="7"/>
  <c r="H28" i="7"/>
  <c r="G28" i="7"/>
  <c r="F28" i="7"/>
  <c r="I28" i="7" s="1"/>
  <c r="E28" i="7"/>
  <c r="D28" i="7"/>
  <c r="H27" i="7"/>
  <c r="G27" i="7"/>
  <c r="F27" i="7"/>
  <c r="E27" i="7"/>
  <c r="D27" i="7"/>
  <c r="H26" i="7"/>
  <c r="G26" i="7"/>
  <c r="F26" i="7"/>
  <c r="E26" i="7"/>
  <c r="D26" i="7"/>
  <c r="H25" i="7"/>
  <c r="G25" i="7"/>
  <c r="F25" i="7"/>
  <c r="E25" i="7"/>
  <c r="D25" i="7"/>
  <c r="H24" i="7"/>
  <c r="G24" i="7"/>
  <c r="F24" i="7"/>
  <c r="E24" i="7"/>
  <c r="D24" i="7"/>
  <c r="H23" i="7"/>
  <c r="G23" i="7"/>
  <c r="F23" i="7"/>
  <c r="E23" i="7"/>
  <c r="D23" i="7"/>
  <c r="H22" i="7"/>
  <c r="G22" i="7"/>
  <c r="F22" i="7"/>
  <c r="I22" i="7" s="1"/>
  <c r="E22" i="7"/>
  <c r="D22" i="7"/>
  <c r="H21" i="7"/>
  <c r="G21" i="7"/>
  <c r="F21" i="7"/>
  <c r="E21" i="7"/>
  <c r="D21" i="7"/>
  <c r="H20" i="7"/>
  <c r="G20" i="7"/>
  <c r="F20" i="7"/>
  <c r="E20" i="7"/>
  <c r="D20" i="7"/>
  <c r="H19" i="7"/>
  <c r="G19" i="7"/>
  <c r="F19" i="7"/>
  <c r="E19" i="7"/>
  <c r="D19" i="7"/>
  <c r="H18" i="7"/>
  <c r="G18" i="7"/>
  <c r="F18" i="7"/>
  <c r="E18" i="7"/>
  <c r="D18" i="7"/>
  <c r="H17" i="7"/>
  <c r="G17" i="7"/>
  <c r="F17" i="7"/>
  <c r="E17" i="7"/>
  <c r="D17" i="7"/>
  <c r="H16" i="7"/>
  <c r="G16" i="7"/>
  <c r="F16" i="7"/>
  <c r="E16" i="7"/>
  <c r="D16" i="7"/>
  <c r="H15" i="7"/>
  <c r="G15" i="7"/>
  <c r="F15" i="7"/>
  <c r="E15" i="7"/>
  <c r="D15" i="7"/>
  <c r="H14" i="7"/>
  <c r="G14" i="7"/>
  <c r="F14" i="7"/>
  <c r="E14" i="7"/>
  <c r="D14" i="7"/>
  <c r="H13" i="7"/>
  <c r="G13" i="7"/>
  <c r="F13" i="7"/>
  <c r="E13" i="7"/>
  <c r="D13" i="7"/>
  <c r="H12" i="7"/>
  <c r="G12" i="7"/>
  <c r="F12" i="7"/>
  <c r="E12" i="7"/>
  <c r="D12" i="7"/>
  <c r="H11" i="7"/>
  <c r="G11" i="7"/>
  <c r="F11" i="7"/>
  <c r="E11" i="7"/>
  <c r="D11" i="7"/>
  <c r="H10" i="7"/>
  <c r="G10" i="7"/>
  <c r="F10" i="7"/>
  <c r="E10" i="7"/>
  <c r="D10" i="7"/>
  <c r="H9" i="7"/>
  <c r="G9" i="7"/>
  <c r="F9" i="7"/>
  <c r="E9" i="7"/>
  <c r="C36" i="7"/>
  <c r="C4" i="7"/>
  <c r="C3" i="7"/>
  <c r="C2" i="7"/>
  <c r="C1" i="7"/>
  <c r="F69" i="6"/>
  <c r="J65" i="6"/>
  <c r="J51" i="6"/>
  <c r="J38" i="6"/>
  <c r="G28" i="6"/>
  <c r="E28" i="6"/>
  <c r="C28" i="6"/>
  <c r="G26" i="6"/>
  <c r="E26" i="6"/>
  <c r="C26" i="6"/>
  <c r="G24" i="6"/>
  <c r="E24" i="6"/>
  <c r="C24" i="6"/>
  <c r="G22" i="6"/>
  <c r="E22" i="6"/>
  <c r="C22" i="6"/>
  <c r="L21" i="6"/>
  <c r="G20" i="6"/>
  <c r="E20" i="6"/>
  <c r="C20" i="6"/>
  <c r="L19" i="6"/>
  <c r="M19" i="6" s="1"/>
  <c r="G18" i="6"/>
  <c r="E18" i="6"/>
  <c r="C18" i="6"/>
  <c r="L17" i="6"/>
  <c r="G16" i="6"/>
  <c r="E16" i="6"/>
  <c r="C16" i="6"/>
  <c r="L15" i="6"/>
  <c r="G14" i="6"/>
  <c r="E14" i="6"/>
  <c r="C14" i="6"/>
  <c r="G12" i="6"/>
  <c r="E12" i="6"/>
  <c r="C12" i="6"/>
  <c r="L11" i="6"/>
  <c r="M11" i="6" s="1"/>
  <c r="G10" i="6"/>
  <c r="E10" i="6"/>
  <c r="C10" i="6"/>
  <c r="B4" i="6"/>
  <c r="B3" i="6"/>
  <c r="B2" i="6"/>
  <c r="B1" i="6"/>
  <c r="F69" i="5"/>
  <c r="F69" i="4"/>
  <c r="F69" i="1"/>
  <c r="J65" i="5"/>
  <c r="J51" i="5"/>
  <c r="J38" i="5"/>
  <c r="G28" i="5"/>
  <c r="E28" i="5"/>
  <c r="C28" i="5"/>
  <c r="L27" i="5"/>
  <c r="G26" i="5"/>
  <c r="E26" i="5"/>
  <c r="C26" i="5"/>
  <c r="L25" i="5"/>
  <c r="G24" i="5"/>
  <c r="E24" i="5"/>
  <c r="C24" i="5"/>
  <c r="G22" i="5"/>
  <c r="E22" i="5"/>
  <c r="C22" i="5"/>
  <c r="L21" i="5"/>
  <c r="G20" i="5"/>
  <c r="E20" i="5"/>
  <c r="C20" i="5"/>
  <c r="L19" i="5"/>
  <c r="G18" i="5"/>
  <c r="E18" i="5"/>
  <c r="C18" i="5"/>
  <c r="G16" i="5"/>
  <c r="E16" i="5"/>
  <c r="C16" i="5"/>
  <c r="G14" i="5"/>
  <c r="E14" i="5"/>
  <c r="C14" i="5"/>
  <c r="G12" i="5"/>
  <c r="E12" i="5"/>
  <c r="C12" i="5"/>
  <c r="G10" i="5"/>
  <c r="E10" i="5"/>
  <c r="C10" i="5"/>
  <c r="B4" i="5"/>
  <c r="B3" i="5"/>
  <c r="B2" i="5"/>
  <c r="B1" i="5"/>
  <c r="J65" i="4"/>
  <c r="J51" i="4"/>
  <c r="J38" i="4"/>
  <c r="G28" i="4"/>
  <c r="E28" i="4"/>
  <c r="C28" i="4"/>
  <c r="L27" i="4"/>
  <c r="G26" i="4"/>
  <c r="E26" i="4"/>
  <c r="C26" i="4"/>
  <c r="G24" i="4"/>
  <c r="E24" i="4"/>
  <c r="C24" i="4"/>
  <c r="L23" i="4"/>
  <c r="G22" i="4"/>
  <c r="E22" i="4"/>
  <c r="C22" i="4"/>
  <c r="L21" i="4"/>
  <c r="G20" i="4"/>
  <c r="E20" i="4"/>
  <c r="C20" i="4"/>
  <c r="L19" i="4"/>
  <c r="G18" i="4"/>
  <c r="E18" i="4"/>
  <c r="C18" i="4"/>
  <c r="G16" i="4"/>
  <c r="E16" i="4"/>
  <c r="C16" i="4"/>
  <c r="L15" i="4"/>
  <c r="G14" i="4"/>
  <c r="E14" i="4"/>
  <c r="C14" i="4"/>
  <c r="L13" i="4"/>
  <c r="G12" i="4"/>
  <c r="E12" i="4"/>
  <c r="C12" i="4"/>
  <c r="L11" i="4"/>
  <c r="G10" i="4"/>
  <c r="E10" i="4"/>
  <c r="C10" i="4"/>
  <c r="B4" i="4"/>
  <c r="B3" i="4"/>
  <c r="B2" i="4"/>
  <c r="B1" i="4"/>
  <c r="E6" i="1"/>
  <c r="H6" i="1" s="1"/>
  <c r="E6" i="4" s="1"/>
  <c r="H6" i="4" s="1"/>
  <c r="E6" i="5" s="1"/>
  <c r="H6" i="5" s="1"/>
  <c r="E6" i="6" s="1"/>
  <c r="H6" i="6" s="1"/>
  <c r="B4" i="1"/>
  <c r="B2" i="1"/>
  <c r="B3" i="1"/>
  <c r="B1" i="1"/>
  <c r="L9" i="6" l="1"/>
  <c r="M9" i="6" s="1"/>
  <c r="L9" i="5"/>
  <c r="M9" i="5" s="1"/>
  <c r="L27" i="6"/>
  <c r="M27" i="6" s="1"/>
  <c r="L25" i="6"/>
  <c r="M25" i="6" s="1"/>
  <c r="M21" i="6"/>
  <c r="M17" i="6"/>
  <c r="L13" i="6"/>
  <c r="M13" i="6" s="1"/>
  <c r="M21" i="5"/>
  <c r="M19" i="5"/>
  <c r="L17" i="5"/>
  <c r="M17" i="5" s="1"/>
  <c r="L13" i="5"/>
  <c r="M13" i="5" s="1"/>
  <c r="M27" i="4"/>
  <c r="L25" i="4"/>
  <c r="M25" i="4" s="1"/>
  <c r="M23" i="4"/>
  <c r="M21" i="4"/>
  <c r="M19" i="4"/>
  <c r="L17" i="4"/>
  <c r="M17" i="4" s="1"/>
  <c r="M15" i="4"/>
  <c r="I24" i="7"/>
  <c r="I30" i="7"/>
  <c r="I18" i="7"/>
  <c r="I20" i="7"/>
  <c r="I26" i="7"/>
  <c r="I15" i="7"/>
  <c r="I16" i="7"/>
  <c r="I14" i="7"/>
  <c r="I29" i="7"/>
  <c r="I23" i="7"/>
  <c r="I27" i="7"/>
  <c r="I12" i="7"/>
  <c r="I25" i="7"/>
  <c r="I19" i="7"/>
  <c r="I13" i="7"/>
  <c r="I11" i="7"/>
  <c r="I17" i="7"/>
  <c r="I31" i="7"/>
  <c r="I21" i="7"/>
  <c r="I10" i="7"/>
  <c r="M15" i="6"/>
  <c r="L23" i="6"/>
  <c r="M27" i="5"/>
  <c r="L11" i="5"/>
  <c r="M11" i="5" s="1"/>
  <c r="L15" i="5"/>
  <c r="M15" i="5" s="1"/>
  <c r="M25" i="5"/>
  <c r="L23" i="5"/>
  <c r="M23" i="5" s="1"/>
  <c r="M13" i="4"/>
  <c r="M11" i="4"/>
  <c r="L9" i="4"/>
  <c r="J32" i="6" l="1"/>
  <c r="H8" i="7" s="1"/>
  <c r="J32" i="4"/>
  <c r="F8" i="7" s="1"/>
  <c r="M23" i="6"/>
  <c r="J33" i="6" s="1"/>
  <c r="J33" i="5"/>
  <c r="J32" i="5"/>
  <c r="G8" i="7" s="1"/>
  <c r="M9" i="4"/>
  <c r="J33" i="4" s="1"/>
  <c r="J67" i="6" l="1"/>
  <c r="J31" i="6"/>
  <c r="H7" i="7" s="1"/>
  <c r="J67" i="5"/>
  <c r="J31" i="5"/>
  <c r="G7" i="7" s="1"/>
  <c r="J67" i="4"/>
  <c r="J31" i="4"/>
  <c r="F7" i="7" s="1"/>
  <c r="J69" i="6" l="1"/>
  <c r="H36" i="7" s="1"/>
  <c r="H34" i="7"/>
  <c r="J69" i="5"/>
  <c r="G36" i="7" s="1"/>
  <c r="G34" i="7"/>
  <c r="J69" i="4"/>
  <c r="F36" i="7" s="1"/>
  <c r="F34" i="7"/>
  <c r="J68" i="6"/>
  <c r="J68" i="5"/>
  <c r="J68" i="4"/>
  <c r="J70" i="6" l="1"/>
  <c r="H37" i="7" s="1"/>
  <c r="H35" i="7"/>
  <c r="J70" i="5"/>
  <c r="G37" i="7" s="1"/>
  <c r="G35" i="7"/>
  <c r="J70" i="4"/>
  <c r="F37" i="7" s="1"/>
  <c r="F35" i="7"/>
  <c r="J65" i="2"/>
  <c r="J51" i="2"/>
  <c r="J38" i="2"/>
  <c r="D9" i="7" s="1"/>
  <c r="I9" i="7" s="1"/>
  <c r="G28" i="2"/>
  <c r="E28" i="2"/>
  <c r="C28" i="2"/>
  <c r="L27" i="2"/>
  <c r="G26" i="2"/>
  <c r="E26" i="2"/>
  <c r="C26" i="2"/>
  <c r="L25" i="2"/>
  <c r="M25" i="2" s="1"/>
  <c r="G24" i="2"/>
  <c r="E24" i="2"/>
  <c r="C24" i="2"/>
  <c r="L23" i="2"/>
  <c r="G22" i="2"/>
  <c r="E22" i="2"/>
  <c r="C22" i="2"/>
  <c r="L21" i="2"/>
  <c r="G20" i="2"/>
  <c r="E20" i="2"/>
  <c r="C20" i="2"/>
  <c r="L19" i="2"/>
  <c r="G18" i="2"/>
  <c r="E18" i="2"/>
  <c r="C18" i="2"/>
  <c r="L17" i="2"/>
  <c r="M17" i="2" s="1"/>
  <c r="G16" i="2"/>
  <c r="E16" i="2"/>
  <c r="C16" i="2"/>
  <c r="L15" i="2"/>
  <c r="M15" i="2"/>
  <c r="G14" i="2"/>
  <c r="E14" i="2"/>
  <c r="C14" i="2"/>
  <c r="L13" i="2"/>
  <c r="M13" i="2" s="1"/>
  <c r="G12" i="2"/>
  <c r="E12" i="2"/>
  <c r="C12" i="2"/>
  <c r="G10" i="2"/>
  <c r="E10" i="2"/>
  <c r="C10" i="2"/>
  <c r="J65" i="1"/>
  <c r="J51" i="1"/>
  <c r="J38" i="1"/>
  <c r="C12" i="1"/>
  <c r="G28" i="1"/>
  <c r="G26" i="1"/>
  <c r="G24" i="1"/>
  <c r="G22" i="1"/>
  <c r="G20" i="1"/>
  <c r="G18" i="1"/>
  <c r="G16" i="1"/>
  <c r="G14" i="1"/>
  <c r="G12" i="1"/>
  <c r="E28" i="1"/>
  <c r="E26" i="1"/>
  <c r="E24" i="1"/>
  <c r="E22" i="1"/>
  <c r="E20" i="1"/>
  <c r="E18" i="1"/>
  <c r="E16" i="1"/>
  <c r="E14" i="1"/>
  <c r="E12" i="1"/>
  <c r="C28" i="1"/>
  <c r="C26" i="1"/>
  <c r="C24" i="1"/>
  <c r="C22" i="1"/>
  <c r="C20" i="1"/>
  <c r="C18" i="1"/>
  <c r="C16" i="1"/>
  <c r="C14" i="1"/>
  <c r="L11" i="2" l="1"/>
  <c r="M11" i="2" s="1"/>
  <c r="L9" i="2"/>
  <c r="M9" i="2" s="1"/>
  <c r="M23" i="2"/>
  <c r="M27" i="2"/>
  <c r="M19" i="2"/>
  <c r="M21" i="2"/>
  <c r="L27" i="1"/>
  <c r="M27" i="1" s="1"/>
  <c r="L23" i="1"/>
  <c r="M23" i="1" s="1"/>
  <c r="L21" i="1"/>
  <c r="M21" i="1" s="1"/>
  <c r="L25" i="1"/>
  <c r="M25" i="1" s="1"/>
  <c r="L17" i="1"/>
  <c r="M17" i="1" s="1"/>
  <c r="L13" i="1"/>
  <c r="M13" i="1" s="1"/>
  <c r="L11" i="1"/>
  <c r="M11" i="1" s="1"/>
  <c r="L19" i="1"/>
  <c r="M19" i="1" s="1"/>
  <c r="L15" i="1"/>
  <c r="M15" i="1" s="1"/>
  <c r="E10" i="1"/>
  <c r="G10" i="1"/>
  <c r="C10" i="1"/>
  <c r="J32" i="2" l="1"/>
  <c r="D8" i="7" s="1"/>
  <c r="J33" i="2"/>
  <c r="J67" i="2" s="1"/>
  <c r="L9" i="1"/>
  <c r="D34" i="7" l="1"/>
  <c r="J69" i="2"/>
  <c r="D36" i="7" s="1"/>
  <c r="J31" i="2"/>
  <c r="D7" i="7" s="1"/>
  <c r="J68" i="2"/>
  <c r="M9" i="1"/>
  <c r="J33" i="1" s="1"/>
  <c r="J67" i="1" s="1"/>
  <c r="J32" i="1"/>
  <c r="E8" i="7" s="1"/>
  <c r="I8" i="7" s="1"/>
  <c r="D35" i="7" l="1"/>
  <c r="J70" i="2"/>
  <c r="D37" i="7" s="1"/>
  <c r="J68" i="1"/>
  <c r="J69" i="1"/>
  <c r="E36" i="7" s="1"/>
  <c r="I36" i="7" s="1"/>
  <c r="E34" i="7"/>
  <c r="I34" i="7" s="1"/>
  <c r="J31" i="1"/>
  <c r="E7" i="7" s="1"/>
  <c r="I7" i="7" s="1"/>
  <c r="J70" i="1" l="1"/>
  <c r="E37" i="7" s="1"/>
  <c r="I37" i="7" s="1"/>
  <c r="E35" i="7"/>
  <c r="I35" i="7" s="1"/>
</calcChain>
</file>

<file path=xl/sharedStrings.xml><?xml version="1.0" encoding="utf-8"?>
<sst xmlns="http://schemas.openxmlformats.org/spreadsheetml/2006/main" count="781" uniqueCount="130">
  <si>
    <t>DEVELOP A PROPOSAL BUDGET</t>
  </si>
  <si>
    <t>Detailed budgets are required to be submitted with your proposal in Cayuse so that they can be reviewed and approved by OSPRI. Please note that for opportunities where the sponsor does not require a detailed budget, you still must provide an internal budget breakdown for review and approval.</t>
  </si>
  <si>
    <t>Have questions about how to develop a proposal budget? See link below:</t>
  </si>
  <si>
    <t>https://osp.uccs.edu/develop-your-budget#</t>
  </si>
  <si>
    <t>BUDGETING FOR GRA SALARIES (Monthly)</t>
  </si>
  <si>
    <t xml:space="preserve">During the AY, GRAs are generally paid 50% FTE (Full Time Equivalent). It is the expectation that the other 50% of their time during the AY is dedicated to their classes and course work.  GRAs can also be paid in the summer months, ranging from 1% – 100% FTE.                                                                                                                       </t>
  </si>
  <si>
    <t>*GRA monthly salaries must be entered in the 12 month appointments calendar year column</t>
  </si>
  <si>
    <t>Have questions about how to budget monthly wages for GRA Salaries? See link below:</t>
  </si>
  <si>
    <t xml:space="preserve">https://osp.uccs.edu/develop-your-budget#graduate </t>
  </si>
  <si>
    <t>Be sure to scroll down for detailed GRA monthly budget scenarios</t>
  </si>
  <si>
    <t>HOURLY WAGES FOR STUDENTS (Grad/Undergrad)</t>
  </si>
  <si>
    <t>Please refer to the UCCS job classifications and pay ranges for student employment.</t>
  </si>
  <si>
    <t>To calculate a student base salary, take the hourly salary and multiply by 2080 hours to get an annual rate. All student salaries should be entered in the budget template using the 12 month appointment or calendar year column.</t>
  </si>
  <si>
    <t>*Student salaries must be entered in the 12 month appointments calendar year column</t>
  </si>
  <si>
    <t>Have questions about how to budget hourly wages for students? See link below:</t>
  </si>
  <si>
    <t>https://osp.uccs.edu/develop-your-budget#student-hourly</t>
  </si>
  <si>
    <t>FACULTY/STAFF SALARIES</t>
  </si>
  <si>
    <t>To calculate faculty base salary, take the annual faculty salary and divide by 9 to get a monthly rate. Calculate a monthly rate from any other permanent appointments, including chair stipends, director stipends, IRB stipends, etc.  Add all the monthly rates together to get your total monthly salary.</t>
  </si>
  <si>
    <t>Have questions about how to budget faculty and staff salaries? See link below:</t>
  </si>
  <si>
    <t>https://osp.uccs.edu/develop-your-budget#faculty-staff</t>
  </si>
  <si>
    <t>NOT SURE HOW TO CONVERT % EFFORT TO CY, AY OR SUMMER MONTHS?</t>
  </si>
  <si>
    <t> See Effort Calendar Months Conversion Chart</t>
  </si>
  <si>
    <t xml:space="preserve">Principal Investigator (Last, First): </t>
  </si>
  <si>
    <t xml:space="preserve">FY 25 Provisional Fringe Rates </t>
  </si>
  <si>
    <t>Sponsor:</t>
  </si>
  <si>
    <t>Regular Faculty :</t>
  </si>
  <si>
    <t>Title:</t>
  </si>
  <si>
    <t>University Staff:</t>
  </si>
  <si>
    <t>Cayuse #:</t>
  </si>
  <si>
    <t>Faculty/ Staff &lt; 50%:</t>
  </si>
  <si>
    <t>DETAILED BUDGET FOR YEAR 1</t>
  </si>
  <si>
    <t>FROM</t>
  </si>
  <si>
    <t>THROUGH</t>
  </si>
  <si>
    <t>Students:</t>
  </si>
  <si>
    <t>Updated: 07/26/25</t>
  </si>
  <si>
    <t>Current Annual Salary</t>
  </si>
  <si>
    <t>Name/Project Role</t>
  </si>
  <si>
    <t>12 Month Appointments (Calendar)</t>
  </si>
  <si>
    <t>9 Month Appointments (Academic)</t>
  </si>
  <si>
    <t>3 Month Appointments (Summer)</t>
  </si>
  <si>
    <t>12 Month Appointment Salary Request</t>
  </si>
  <si>
    <t>9 Month Appointment Salary Request</t>
  </si>
  <si>
    <t>Fringe Rate</t>
  </si>
  <si>
    <t>FRINGE BENEFITS</t>
  </si>
  <si>
    <t>TOTALS</t>
  </si>
  <si>
    <t>Name</t>
  </si>
  <si>
    <t>Months</t>
  </si>
  <si>
    <t>Role</t>
  </si>
  <si>
    <t>% Effort</t>
  </si>
  <si>
    <t xml:space="preserve">       </t>
  </si>
  <si>
    <t>PERSONNEL COSTS (included in MTDC)</t>
  </si>
  <si>
    <t>Salary</t>
  </si>
  <si>
    <t>Fringe</t>
  </si>
  <si>
    <t>TOTAL, PERSONNEL COSTS (included in MTDC)</t>
  </si>
  <si>
    <t>TRAVEL (included in MTDC)</t>
  </si>
  <si>
    <t>Domestic</t>
  </si>
  <si>
    <t>International</t>
  </si>
  <si>
    <t>TOTAL, TRAVEL</t>
  </si>
  <si>
    <t>OTHER DIRECT COSTS (included in MTDC)</t>
  </si>
  <si>
    <t>Materials and Supplies</t>
  </si>
  <si>
    <t>Publication Costs</t>
  </si>
  <si>
    <t>Consultants</t>
  </si>
  <si>
    <t>SUBCONTRACT 1 (Up to first $25,000)</t>
  </si>
  <si>
    <t>SUBCONTRACT 2 (Up to first $25,000)</t>
  </si>
  <si>
    <t>SUBCONTRACT 3 (Up to first $25,000)</t>
  </si>
  <si>
    <t>Computer Software</t>
  </si>
  <si>
    <t>Data Management and Sharing</t>
  </si>
  <si>
    <t>Human Subject Payments</t>
  </si>
  <si>
    <t>Other</t>
  </si>
  <si>
    <t>TOTAL, OTHER DIRECT COSTS (included in MTDC)</t>
  </si>
  <si>
    <r>
      <t>OTHER DIRECT COSTS (</t>
    </r>
    <r>
      <rPr>
        <b/>
        <sz val="12"/>
        <color rgb="FFC00000"/>
        <rFont val="Aptos Narrow"/>
        <family val="2"/>
        <scheme val="minor"/>
      </rPr>
      <t>not included</t>
    </r>
    <r>
      <rPr>
        <b/>
        <sz val="12"/>
        <color theme="1"/>
        <rFont val="Aptos Narrow"/>
        <family val="2"/>
        <scheme val="minor"/>
      </rPr>
      <t xml:space="preserve"> in MTDC)</t>
    </r>
  </si>
  <si>
    <t>Permanent Equipment (over $5000)</t>
  </si>
  <si>
    <t>SUBCONTRACT 1 (Amount over $25,000)</t>
  </si>
  <si>
    <t>SUBCONTRACT 2 (Amount over $25,000)</t>
  </si>
  <si>
    <t>SUBCONTRACT 3 (Amount over $25,000)</t>
  </si>
  <si>
    <t>Off-site facility rental costs</t>
  </si>
  <si>
    <t>Tuition</t>
  </si>
  <si>
    <t>Stipends</t>
  </si>
  <si>
    <t>PARTICIPANT SUPPORT COSTS - conferences or training projects only</t>
  </si>
  <si>
    <t>Subsistence</t>
  </si>
  <si>
    <t>Travel</t>
  </si>
  <si>
    <r>
      <t>TOTAL, OTHER DIRECT COSTS (</t>
    </r>
    <r>
      <rPr>
        <b/>
        <sz val="12"/>
        <color rgb="FFC00000"/>
        <rFont val="Aptos Narrow"/>
        <family val="2"/>
        <scheme val="minor"/>
      </rPr>
      <t>not included</t>
    </r>
    <r>
      <rPr>
        <b/>
        <sz val="12"/>
        <color theme="1"/>
        <rFont val="Aptos Narrow"/>
        <family val="2"/>
        <scheme val="minor"/>
      </rPr>
      <t xml:space="preserve"> in MTDC)</t>
    </r>
  </si>
  <si>
    <t>Modified Total Direct Costs (MTDC)</t>
  </si>
  <si>
    <t>Total Direct Costs</t>
  </si>
  <si>
    <t>On-Campus Facilities and Administrative (F&amp;A) Costs:</t>
  </si>
  <si>
    <t>TOTAL COSTS FOR BUDGET PERIOD 1</t>
  </si>
  <si>
    <t>DETAILED BUDGET FOR YEAR 2</t>
  </si>
  <si>
    <t>TOTAL COSTS FOR BUDGET PERIOD 2</t>
  </si>
  <si>
    <t>DETAILED BUDGET FOR YEAR 3</t>
  </si>
  <si>
    <t>TOTAL COSTS FOR BUDGET PERIOD 3</t>
  </si>
  <si>
    <t>DETAILED BUDGET FOR YEAR 4</t>
  </si>
  <si>
    <t>TOTAL COSTS FOR BUDGET PERIOD 4</t>
  </si>
  <si>
    <t>DETAILED BUDGET FOR YEAR 5</t>
  </si>
  <si>
    <t>TOTAL COSTS FOR BUDGET PERIOD 5</t>
  </si>
  <si>
    <t>BUDGET FOR ENTIRE PROPOSED PROJECT PERIOD - DIRECT COSTS ONLY</t>
  </si>
  <si>
    <t xml:space="preserve">     BUDGET CATEGORY TOTALS</t>
  </si>
  <si>
    <t>YEAR 1</t>
  </si>
  <si>
    <t>YEAR 2</t>
  </si>
  <si>
    <t>YEAR 3</t>
  </si>
  <si>
    <t>YEAR 4</t>
  </si>
  <si>
    <t>YEAR 5</t>
  </si>
  <si>
    <t>TOTAL</t>
  </si>
  <si>
    <t>PERSONNEL: Salary</t>
  </si>
  <si>
    <t>PERSONNEL: Fringe</t>
  </si>
  <si>
    <t>TRAVEL</t>
  </si>
  <si>
    <t>MATERIALS AND SUPPLIES</t>
  </si>
  <si>
    <t>PUBLICATION COSTS</t>
  </si>
  <si>
    <t>CONSULTANTS</t>
  </si>
  <si>
    <t>SUBCONTRACT 1 - Up to first $25,000</t>
  </si>
  <si>
    <t>SUBCONTRACT 2 - Up to first $25,000</t>
  </si>
  <si>
    <t>SUBCONTRACT 3 - Up to first $25,000</t>
  </si>
  <si>
    <t>COMPUTER SOFTWARE</t>
  </si>
  <si>
    <t>DATA MANAGEMENT AND SHARING</t>
  </si>
  <si>
    <t>HUMAN SUBJECT PAYMENTS</t>
  </si>
  <si>
    <t>OTHER</t>
  </si>
  <si>
    <t>PERMANENT EQUIPMENT</t>
  </si>
  <si>
    <t>SUBCONTRACT 1 - Amount over $25,000</t>
  </si>
  <si>
    <t>SUBCONTRACT 2 - Amount over $25,000</t>
  </si>
  <si>
    <t>SUBCONTRACT 3 - Amount over $25,000</t>
  </si>
  <si>
    <t>OFF-SITE RENTAL COSTS</t>
  </si>
  <si>
    <t>TUITION</t>
  </si>
  <si>
    <t>STIPENDS</t>
  </si>
  <si>
    <t>PARTICIPANT SUPPORT - STIPENDS</t>
  </si>
  <si>
    <t>PARTICIPANT SUPPORT - SUBSISTENCE</t>
  </si>
  <si>
    <t>PARTICIPANT SUPPORT - TRAVEL</t>
  </si>
  <si>
    <t>PARTICIPANT SUPPORT - OTHER</t>
  </si>
  <si>
    <t>MODIFIED TOTAL DIRECT COSTS (MTDC)</t>
  </si>
  <si>
    <r>
      <t>TOTAL DIRECT COSTS</t>
    </r>
    <r>
      <rPr>
        <sz val="9"/>
        <color indexed="8"/>
        <rFont val="Arial"/>
        <family val="2"/>
      </rPr>
      <t/>
    </r>
  </si>
  <si>
    <t>TOTAL FACILITIES &amp; ADMINISTRATIVE (INDIRECT) COSTS</t>
  </si>
  <si>
    <t>TOTAL  COSTS FOR  PROPOSED  BUDGET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</si>
</sst>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d/yy;@"/>
    <numFmt numFmtId="165" formatCode="0.0%"/>
    <numFmt numFmtId="166" formatCode="&quot;$&quot;#,##0"/>
    <numFmt numFmtId="167" formatCode="&quot;$&quot;#,##0.00"/>
    <numFmt numFmtId="168" formatCode="[$-F800]dddd\,\ mmmm\ dd\,\ yyyy"/>
  </numFmts>
  <fonts count="39">
    <font>
      <sz val="11"/>
      <color theme="1"/>
      <name val="Aptos Narrow"/>
      <family val="2"/>
      <scheme val="minor"/>
    </font>
    <font>
      <sz val="11"/>
      <color theme="1"/>
      <name val="Aptos Narrow"/>
      <family val="2"/>
      <scheme val="minor"/>
    </font>
    <font>
      <u/>
      <sz val="11"/>
      <color theme="10"/>
      <name val="Aptos Narrow"/>
      <family val="2"/>
      <scheme val="minor"/>
    </font>
    <font>
      <sz val="9"/>
      <name val="Arial"/>
      <family val="2"/>
    </font>
    <font>
      <sz val="10"/>
      <name val="Arial"/>
      <family val="2"/>
    </font>
    <font>
      <b/>
      <sz val="12"/>
      <color theme="1"/>
      <name val="Aptos Narrow"/>
      <family val="2"/>
      <scheme val="minor"/>
    </font>
    <font>
      <b/>
      <u/>
      <sz val="12"/>
      <color theme="10"/>
      <name val="Aptos Narrow"/>
      <family val="2"/>
      <scheme val="minor"/>
    </font>
    <font>
      <sz val="11"/>
      <color indexed="8"/>
      <name val="Aptos Narrow"/>
      <family val="2"/>
    </font>
    <font>
      <sz val="9"/>
      <color indexed="8"/>
      <name val="Aptos Narrow"/>
      <family val="2"/>
    </font>
    <font>
      <b/>
      <sz val="12"/>
      <color theme="1"/>
      <name val="Aptos Narrow"/>
      <family val="2"/>
    </font>
    <font>
      <sz val="10"/>
      <color indexed="8"/>
      <name val="Aptos Narrow"/>
      <family val="2"/>
    </font>
    <font>
      <sz val="11"/>
      <color theme="1"/>
      <name val="Aptos Narrow"/>
      <family val="2"/>
    </font>
    <font>
      <b/>
      <sz val="14"/>
      <color indexed="8"/>
      <name val="Aptos Narrow"/>
      <family val="2"/>
    </font>
    <font>
      <sz val="12"/>
      <color indexed="8"/>
      <name val="Aptos Narrow"/>
      <family val="2"/>
    </font>
    <font>
      <sz val="12"/>
      <color theme="1"/>
      <name val="Aptos Narrow"/>
      <family val="2"/>
    </font>
    <font>
      <b/>
      <sz val="16"/>
      <color indexed="8"/>
      <name val="Aptos Narrow"/>
      <family val="2"/>
    </font>
    <font>
      <b/>
      <sz val="11"/>
      <color indexed="8"/>
      <name val="Aptos Narrow"/>
      <family val="2"/>
    </font>
    <font>
      <b/>
      <sz val="12"/>
      <color rgb="FFC00000"/>
      <name val="Aptos Narrow"/>
      <family val="2"/>
      <scheme val="minor"/>
    </font>
    <font>
      <sz val="12"/>
      <color theme="1"/>
      <name val="Aptos Narrow"/>
      <family val="2"/>
      <scheme val="minor"/>
    </font>
    <font>
      <b/>
      <u/>
      <sz val="12"/>
      <name val="Aptos Narrow"/>
      <family val="2"/>
      <scheme val="minor"/>
    </font>
    <font>
      <sz val="8"/>
      <color indexed="8"/>
      <name val="Aptos Narrow"/>
      <family val="2"/>
    </font>
    <font>
      <b/>
      <sz val="14"/>
      <name val="Arial"/>
      <family val="2"/>
    </font>
    <font>
      <sz val="9"/>
      <color indexed="8"/>
      <name val="Arial"/>
      <family val="2"/>
    </font>
    <font>
      <b/>
      <sz val="10"/>
      <color indexed="8"/>
      <name val="Arial"/>
      <family val="2"/>
    </font>
    <font>
      <sz val="11"/>
      <color indexed="8"/>
      <name val="Aptos Narrow"/>
      <family val="2"/>
      <scheme val="minor"/>
    </font>
    <font>
      <b/>
      <sz val="11"/>
      <color indexed="8"/>
      <name val="Aptos Narrow"/>
      <family val="2"/>
      <scheme val="minor"/>
    </font>
    <font>
      <b/>
      <sz val="14"/>
      <name val="Aptos Display"/>
      <family val="2"/>
      <scheme val="major"/>
    </font>
    <font>
      <b/>
      <sz val="11"/>
      <color theme="1"/>
      <name val="Aptos Narrow"/>
      <family val="2"/>
      <scheme val="minor"/>
    </font>
    <font>
      <sz val="11"/>
      <name val="Aptos Narrow"/>
      <family val="2"/>
      <scheme val="minor"/>
    </font>
    <font>
      <sz val="11"/>
      <name val="Aptos Narrow"/>
      <family val="2"/>
    </font>
    <font>
      <b/>
      <u/>
      <sz val="11"/>
      <color theme="10"/>
      <name val="Aptos Narrow"/>
      <family val="2"/>
      <scheme val="minor"/>
    </font>
    <font>
      <b/>
      <u/>
      <sz val="16"/>
      <color theme="10"/>
      <name val="Aptos Narrow"/>
      <family val="2"/>
      <scheme val="minor"/>
    </font>
    <font>
      <b/>
      <sz val="14"/>
      <color theme="0"/>
      <name val="Arial Nova"/>
      <family val="2"/>
    </font>
    <font>
      <sz val="12"/>
      <color theme="1"/>
      <name val="Arial Nova"/>
      <family val="2"/>
    </font>
    <font>
      <u/>
      <sz val="12"/>
      <color theme="3" tint="0.249977111117893"/>
      <name val="Arial Nova"/>
      <family val="2"/>
    </font>
    <font>
      <u/>
      <sz val="12"/>
      <color theme="4" tint="0.39997558519241921"/>
      <name val="Arial Nova"/>
      <family val="2"/>
    </font>
    <font>
      <sz val="12"/>
      <name val="Arial Nova"/>
      <family val="2"/>
    </font>
    <font>
      <b/>
      <sz val="12"/>
      <name val="Arial Nova"/>
      <family val="2"/>
    </font>
    <font>
      <sz val="12"/>
      <color theme="1"/>
      <name val="Aptos"/>
      <family val="2"/>
    </font>
  </fonts>
  <fills count="18">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FFFF99"/>
        <bgColor rgb="FF000000"/>
      </patternFill>
    </fill>
    <fill>
      <patternFill patternType="solid">
        <fgColor rgb="FFFFFFFF"/>
        <bgColor rgb="FFFFFFFF"/>
      </patternFill>
    </fill>
    <fill>
      <patternFill patternType="solid">
        <fgColor rgb="FFCCFFCC"/>
        <bgColor rgb="FF000000"/>
      </patternFill>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indexed="9"/>
      </patternFill>
    </fill>
    <fill>
      <patternFill patternType="solid">
        <fgColor rgb="FFD1D1D1"/>
        <bgColor indexed="64"/>
      </patternFill>
    </fill>
    <fill>
      <patternFill patternType="solid">
        <fgColor rgb="FFED5C5A"/>
        <bgColor indexed="64"/>
      </patternFill>
    </fill>
    <fill>
      <patternFill patternType="solid">
        <fgColor theme="7"/>
        <bgColor indexed="64"/>
      </patternFill>
    </fill>
    <fill>
      <patternFill patternType="solid">
        <fgColor rgb="FFFFFF00"/>
        <bgColor indexed="64"/>
      </patternFill>
    </fill>
    <fill>
      <patternFill patternType="solid">
        <fgColor rgb="FF92D050"/>
        <bgColor indexed="64"/>
      </patternFill>
    </fill>
    <fill>
      <patternFill patternType="solid">
        <fgColor theme="8"/>
        <bgColor indexed="64"/>
      </patternFill>
    </fill>
    <fill>
      <patternFill patternType="solid">
        <fgColor theme="5"/>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auto="1"/>
      </top>
      <bottom style="medium">
        <color indexed="64"/>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auto="1"/>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0" fontId="4" fillId="10" borderId="0" applyProtection="0"/>
  </cellStyleXfs>
  <cellXfs count="234">
    <xf numFmtId="0" fontId="0" fillId="0" borderId="0" xfId="0"/>
    <xf numFmtId="0" fontId="0" fillId="0" borderId="0" xfId="0" applyAlignment="1" applyProtection="1">
      <alignment wrapText="1"/>
      <protection locked="0"/>
    </xf>
    <xf numFmtId="0" fontId="3" fillId="4" borderId="6" xfId="0" quotePrefix="1" applyFont="1" applyFill="1" applyBorder="1" applyAlignment="1" applyProtection="1">
      <alignment horizontal="center" wrapText="1"/>
      <protection locked="0"/>
    </xf>
    <xf numFmtId="0" fontId="0" fillId="0" borderId="6" xfId="0" applyBorder="1" applyAlignment="1" applyProtection="1">
      <alignment horizontal="center" wrapText="1"/>
      <protection locked="0"/>
    </xf>
    <xf numFmtId="10" fontId="3" fillId="6" borderId="7" xfId="1" applyNumberFormat="1" applyFont="1" applyFill="1" applyBorder="1" applyAlignment="1" applyProtection="1">
      <alignment horizontal="center" wrapText="1"/>
      <protection locked="0"/>
    </xf>
    <xf numFmtId="0" fontId="0" fillId="0" borderId="7" xfId="0" applyBorder="1" applyAlignment="1" applyProtection="1">
      <alignment wrapText="1"/>
      <protection locked="0"/>
    </xf>
    <xf numFmtId="0" fontId="11" fillId="0" borderId="0" xfId="0" applyFont="1" applyAlignment="1" applyProtection="1">
      <alignment wrapText="1"/>
      <protection locked="0"/>
    </xf>
    <xf numFmtId="10" fontId="14" fillId="3" borderId="4" xfId="0" applyNumberFormat="1" applyFont="1" applyFill="1" applyBorder="1" applyAlignment="1" applyProtection="1">
      <alignment horizontal="left" vertical="top"/>
      <protection locked="0"/>
    </xf>
    <xf numFmtId="9" fontId="14" fillId="3" borderId="4" xfId="0" applyNumberFormat="1" applyFont="1" applyFill="1" applyBorder="1" applyAlignment="1" applyProtection="1">
      <alignment horizontal="left" vertical="top"/>
      <protection locked="0"/>
    </xf>
    <xf numFmtId="37" fontId="7" fillId="2" borderId="7" xfId="0" applyNumberFormat="1" applyFont="1" applyFill="1" applyBorder="1" applyAlignment="1" applyProtection="1">
      <alignment horizontal="left" vertical="center" wrapText="1"/>
      <protection locked="0"/>
    </xf>
    <xf numFmtId="0" fontId="0" fillId="8" borderId="6" xfId="0" applyFill="1" applyBorder="1" applyAlignment="1" applyProtection="1">
      <alignment wrapText="1"/>
      <protection locked="0"/>
    </xf>
    <xf numFmtId="0" fontId="0" fillId="8" borderId="6" xfId="0" applyFill="1" applyBorder="1" applyAlignment="1">
      <alignment wrapText="1"/>
    </xf>
    <xf numFmtId="0" fontId="0" fillId="8" borderId="6" xfId="0" applyFill="1" applyBorder="1" applyAlignment="1">
      <alignment horizontal="center" wrapText="1"/>
    </xf>
    <xf numFmtId="0" fontId="0" fillId="8" borderId="6" xfId="0" applyFill="1" applyBorder="1" applyAlignment="1" applyProtection="1">
      <alignment horizontal="center" wrapText="1"/>
      <protection locked="0"/>
    </xf>
    <xf numFmtId="0" fontId="0" fillId="0" borderId="7" xfId="0" applyBorder="1" applyAlignment="1">
      <alignment wrapText="1"/>
    </xf>
    <xf numFmtId="0" fontId="0" fillId="0" borderId="7" xfId="0" applyBorder="1" applyAlignment="1">
      <alignment horizontal="center" wrapText="1"/>
    </xf>
    <xf numFmtId="0" fontId="0" fillId="7" borderId="5" xfId="0" applyFill="1" applyBorder="1" applyAlignment="1" applyProtection="1">
      <alignment wrapText="1"/>
      <protection locked="0"/>
    </xf>
    <xf numFmtId="0" fontId="0" fillId="7" borderId="11" xfId="0" applyFill="1" applyBorder="1" applyAlignment="1" applyProtection="1">
      <alignment wrapText="1"/>
      <protection locked="0"/>
    </xf>
    <xf numFmtId="0" fontId="0" fillId="7" borderId="0" xfId="0" applyFill="1" applyAlignment="1" applyProtection="1">
      <alignment wrapText="1"/>
      <protection locked="0"/>
    </xf>
    <xf numFmtId="0" fontId="0" fillId="7" borderId="12" xfId="0" applyFill="1" applyBorder="1" applyAlignment="1" applyProtection="1">
      <alignment horizontal="left" wrapText="1"/>
      <protection locked="0"/>
    </xf>
    <xf numFmtId="0" fontId="10" fillId="7" borderId="0" xfId="0" applyFont="1" applyFill="1" applyAlignment="1" applyProtection="1">
      <alignment wrapText="1"/>
      <protection locked="0"/>
    </xf>
    <xf numFmtId="0" fontId="11" fillId="7" borderId="0" xfId="0" applyFont="1" applyFill="1" applyAlignment="1" applyProtection="1">
      <alignment wrapText="1"/>
      <protection locked="0"/>
    </xf>
    <xf numFmtId="0" fontId="10" fillId="7" borderId="0" xfId="0" applyFont="1" applyFill="1" applyAlignment="1" applyProtection="1">
      <alignment horizontal="center" wrapText="1"/>
      <protection locked="0"/>
    </xf>
    <xf numFmtId="0" fontId="8" fillId="7" borderId="0" xfId="0" applyFont="1" applyFill="1" applyAlignment="1" applyProtection="1">
      <alignment wrapText="1"/>
      <protection locked="0"/>
    </xf>
    <xf numFmtId="164" fontId="10" fillId="7" borderId="0" xfId="0" applyNumberFormat="1" applyFont="1" applyFill="1" applyAlignment="1" applyProtection="1">
      <alignment wrapText="1"/>
      <protection locked="0"/>
    </xf>
    <xf numFmtId="0" fontId="3" fillId="7" borderId="0" xfId="0" applyFont="1" applyFill="1" applyAlignment="1" applyProtection="1">
      <alignment vertical="center" wrapText="1"/>
      <protection locked="0"/>
    </xf>
    <xf numFmtId="0" fontId="0" fillId="7" borderId="0" xfId="0" applyFill="1" applyAlignment="1" applyProtection="1">
      <alignment vertical="center" wrapText="1"/>
      <protection locked="0"/>
    </xf>
    <xf numFmtId="0" fontId="0" fillId="7" borderId="0" xfId="0" applyFill="1" applyAlignment="1" applyProtection="1">
      <alignment vertical="top"/>
      <protection locked="0"/>
    </xf>
    <xf numFmtId="0" fontId="0" fillId="7" borderId="0" xfId="0" applyFill="1" applyAlignment="1" applyProtection="1">
      <alignment horizontal="left" vertical="top" wrapText="1"/>
      <protection locked="0"/>
    </xf>
    <xf numFmtId="10" fontId="0" fillId="7" borderId="0" xfId="0" applyNumberFormat="1" applyFill="1" applyAlignment="1" applyProtection="1">
      <alignment horizontal="left" vertical="top"/>
      <protection locked="0"/>
    </xf>
    <xf numFmtId="0" fontId="0" fillId="7" borderId="0" xfId="0" applyFill="1" applyAlignment="1" applyProtection="1">
      <alignment vertical="top" wrapText="1"/>
      <protection locked="0"/>
    </xf>
    <xf numFmtId="9" fontId="0" fillId="7" borderId="0" xfId="0" applyNumberFormat="1" applyFill="1" applyAlignment="1" applyProtection="1">
      <alignment horizontal="left" vertical="top"/>
      <protection locked="0"/>
    </xf>
    <xf numFmtId="14" fontId="0" fillId="7" borderId="0" xfId="0" applyNumberFormat="1" applyFill="1" applyAlignment="1" applyProtection="1">
      <alignment vertical="top"/>
      <protection locked="0"/>
    </xf>
    <xf numFmtId="37" fontId="7" fillId="7" borderId="0" xfId="0" applyNumberFormat="1" applyFont="1" applyFill="1" applyAlignment="1" applyProtection="1">
      <alignment vertical="center" wrapText="1"/>
      <protection locked="0"/>
    </xf>
    <xf numFmtId="0" fontId="8" fillId="7" borderId="0" xfId="0" quotePrefix="1" applyFont="1" applyFill="1" applyAlignment="1" applyProtection="1">
      <alignment horizontal="center" vertical="center" wrapText="1"/>
      <protection locked="0"/>
    </xf>
    <xf numFmtId="0" fontId="8" fillId="7" borderId="0" xfId="0" quotePrefix="1" applyFont="1" applyFill="1" applyAlignment="1" applyProtection="1">
      <alignment vertical="center" wrapText="1"/>
      <protection locked="0"/>
    </xf>
    <xf numFmtId="37" fontId="12" fillId="7" borderId="0" xfId="0" applyNumberFormat="1" applyFont="1" applyFill="1" applyAlignment="1" applyProtection="1">
      <alignment vertical="center" wrapText="1"/>
      <protection locked="0"/>
    </xf>
    <xf numFmtId="0" fontId="3" fillId="7" borderId="5" xfId="0" applyFont="1" applyFill="1" applyBorder="1" applyAlignment="1" applyProtection="1">
      <alignment horizontal="center" vertical="center" wrapText="1"/>
      <protection locked="0"/>
    </xf>
    <xf numFmtId="0" fontId="3" fillId="7" borderId="5" xfId="0" applyFont="1" applyFill="1" applyBorder="1" applyAlignment="1" applyProtection="1">
      <alignment vertical="center" wrapText="1"/>
      <protection locked="0"/>
    </xf>
    <xf numFmtId="165" fontId="4" fillId="7" borderId="5" xfId="1" applyNumberFormat="1" applyFont="1" applyFill="1" applyBorder="1" applyAlignment="1" applyProtection="1">
      <alignment vertical="center" wrapText="1"/>
      <protection locked="0"/>
    </xf>
    <xf numFmtId="37" fontId="13" fillId="8" borderId="4" xfId="0" applyNumberFormat="1" applyFont="1" applyFill="1" applyBorder="1" applyAlignment="1">
      <alignment horizontal="center" vertical="center" wrapText="1"/>
    </xf>
    <xf numFmtId="37" fontId="13" fillId="0" borderId="4" xfId="0" applyNumberFormat="1" applyFont="1" applyBorder="1" applyAlignment="1">
      <alignment horizontal="right" vertical="center" wrapText="1"/>
    </xf>
    <xf numFmtId="37" fontId="13" fillId="8" borderId="4" xfId="0" applyNumberFormat="1" applyFont="1" applyFill="1" applyBorder="1" applyAlignment="1">
      <alignment horizontal="right" vertical="center" wrapText="1"/>
    </xf>
    <xf numFmtId="165" fontId="4" fillId="5" borderId="6" xfId="1" applyNumberFormat="1" applyFont="1" applyFill="1" applyBorder="1" applyAlignment="1" applyProtection="1">
      <alignment wrapText="1"/>
    </xf>
    <xf numFmtId="165" fontId="3" fillId="0" borderId="6" xfId="1" applyNumberFormat="1" applyFont="1" applyFill="1" applyBorder="1" applyAlignment="1" applyProtection="1">
      <alignment horizontal="center" wrapText="1"/>
    </xf>
    <xf numFmtId="165" fontId="3" fillId="5" borderId="6" xfId="1" applyNumberFormat="1" applyFont="1" applyFill="1" applyBorder="1" applyAlignment="1" applyProtection="1">
      <alignment horizontal="center" wrapText="1"/>
    </xf>
    <xf numFmtId="167" fontId="3" fillId="9" borderId="0" xfId="0" applyNumberFormat="1" applyFont="1" applyFill="1" applyAlignment="1" applyProtection="1">
      <alignment horizontal="center" wrapText="1"/>
      <protection locked="0"/>
    </xf>
    <xf numFmtId="0" fontId="0" fillId="7" borderId="5" xfId="0" applyFill="1" applyBorder="1" applyAlignment="1">
      <alignment wrapText="1"/>
    </xf>
    <xf numFmtId="0" fontId="0" fillId="7" borderId="5" xfId="0" applyFill="1" applyBorder="1" applyAlignment="1">
      <alignment horizontal="center" wrapText="1"/>
    </xf>
    <xf numFmtId="166" fontId="0" fillId="7" borderId="0" xfId="0" applyNumberFormat="1" applyFill="1" applyAlignment="1">
      <alignment horizontal="center" wrapText="1"/>
    </xf>
    <xf numFmtId="0" fontId="0" fillId="7" borderId="18" xfId="0" applyFill="1" applyBorder="1" applyAlignment="1" applyProtection="1">
      <alignment wrapText="1"/>
      <protection locked="0"/>
    </xf>
    <xf numFmtId="0" fontId="5" fillId="7" borderId="11" xfId="0" applyFont="1" applyFill="1" applyBorder="1" applyAlignment="1" applyProtection="1">
      <alignment wrapText="1"/>
      <protection locked="0"/>
    </xf>
    <xf numFmtId="0" fontId="5" fillId="7" borderId="0" xfId="0" applyFont="1" applyFill="1" applyAlignment="1" applyProtection="1">
      <alignment wrapText="1"/>
      <protection locked="0"/>
    </xf>
    <xf numFmtId="166" fontId="0" fillId="7" borderId="0" xfId="0" applyNumberFormat="1" applyFill="1" applyAlignment="1">
      <alignment wrapText="1"/>
    </xf>
    <xf numFmtId="0" fontId="5" fillId="7" borderId="5" xfId="0" applyFont="1" applyFill="1" applyBorder="1" applyAlignment="1" applyProtection="1">
      <alignment wrapText="1"/>
      <protection locked="0"/>
    </xf>
    <xf numFmtId="0" fontId="0" fillId="7" borderId="1" xfId="0" applyFill="1" applyBorder="1" applyAlignment="1" applyProtection="1">
      <alignment horizontal="left" wrapText="1"/>
      <protection locked="0"/>
    </xf>
    <xf numFmtId="0" fontId="5" fillId="7" borderId="2" xfId="0" applyFont="1" applyFill="1" applyBorder="1" applyAlignment="1" applyProtection="1">
      <alignment wrapText="1"/>
      <protection locked="0"/>
    </xf>
    <xf numFmtId="0" fontId="0" fillId="7" borderId="2" xfId="0" applyFill="1" applyBorder="1" applyAlignment="1" applyProtection="1">
      <alignment wrapText="1"/>
      <protection locked="0"/>
    </xf>
    <xf numFmtId="166" fontId="0" fillId="7" borderId="11" xfId="0" applyNumberFormat="1" applyFill="1" applyBorder="1" applyAlignment="1">
      <alignment wrapText="1"/>
    </xf>
    <xf numFmtId="0" fontId="5" fillId="8" borderId="20" xfId="0" applyFont="1" applyFill="1" applyBorder="1" applyAlignment="1" applyProtection="1">
      <alignment wrapText="1"/>
      <protection locked="0"/>
    </xf>
    <xf numFmtId="166" fontId="0" fillId="8" borderId="20" xfId="0" applyNumberFormat="1" applyFill="1" applyBorder="1" applyAlignment="1">
      <alignment wrapText="1"/>
    </xf>
    <xf numFmtId="0" fontId="0" fillId="8" borderId="20" xfId="0" applyFill="1" applyBorder="1" applyAlignment="1" applyProtection="1">
      <alignment wrapText="1"/>
      <protection locked="0"/>
    </xf>
    <xf numFmtId="10" fontId="3" fillId="9" borderId="0" xfId="1" applyNumberFormat="1" applyFont="1" applyFill="1" applyBorder="1" applyAlignment="1" applyProtection="1">
      <alignment horizontal="center" wrapText="1"/>
      <protection locked="0"/>
    </xf>
    <xf numFmtId="0" fontId="0" fillId="7" borderId="0" xfId="0" applyFill="1" applyAlignment="1" applyProtection="1">
      <alignment horizontal="right" wrapText="1"/>
      <protection locked="0"/>
    </xf>
    <xf numFmtId="3" fontId="0" fillId="7" borderId="0" xfId="0" applyNumberFormat="1" applyFill="1" applyAlignment="1" applyProtection="1">
      <alignment horizontal="left" wrapText="1"/>
      <protection locked="0"/>
    </xf>
    <xf numFmtId="3" fontId="0" fillId="7" borderId="0" xfId="0" applyNumberFormat="1" applyFill="1" applyAlignment="1">
      <alignment horizontal="left" wrapText="1"/>
    </xf>
    <xf numFmtId="0" fontId="5" fillId="7" borderId="9" xfId="0" applyFont="1" applyFill="1" applyBorder="1" applyAlignment="1" applyProtection="1">
      <alignment wrapText="1"/>
      <protection locked="0"/>
    </xf>
    <xf numFmtId="0" fontId="6" fillId="7" borderId="1" xfId="2" applyFont="1" applyFill="1" applyBorder="1" applyAlignment="1" applyProtection="1">
      <alignment horizontal="left" wrapText="1"/>
      <protection locked="0"/>
    </xf>
    <xf numFmtId="0" fontId="6" fillId="7" borderId="12" xfId="2" applyFont="1" applyFill="1" applyBorder="1" applyAlignment="1" applyProtection="1">
      <alignment horizontal="left" wrapText="1"/>
      <protection locked="0"/>
    </xf>
    <xf numFmtId="0" fontId="0" fillId="7" borderId="21" xfId="0" applyFill="1" applyBorder="1" applyAlignment="1" applyProtection="1">
      <alignment wrapText="1"/>
      <protection locked="0"/>
    </xf>
    <xf numFmtId="0" fontId="0" fillId="7" borderId="0" xfId="0" applyFill="1" applyAlignment="1" applyProtection="1">
      <alignment horizontal="left" wrapText="1"/>
      <protection locked="0"/>
    </xf>
    <xf numFmtId="0" fontId="18" fillId="7" borderId="9" xfId="0" applyFont="1" applyFill="1" applyBorder="1" applyAlignment="1">
      <alignment wrapText="1"/>
    </xf>
    <xf numFmtId="0" fontId="18" fillId="8" borderId="11" xfId="0" applyFont="1" applyFill="1" applyBorder="1" applyAlignment="1">
      <alignment wrapText="1"/>
    </xf>
    <xf numFmtId="0" fontId="18" fillId="8" borderId="2" xfId="0" applyFont="1" applyFill="1" applyBorder="1" applyAlignment="1">
      <alignment wrapText="1"/>
    </xf>
    <xf numFmtId="0" fontId="18" fillId="8" borderId="20" xfId="0" applyFont="1" applyFill="1" applyBorder="1" applyAlignment="1">
      <alignment wrapText="1"/>
    </xf>
    <xf numFmtId="0" fontId="21" fillId="7" borderId="0" xfId="0" applyFont="1" applyFill="1" applyAlignment="1" applyProtection="1">
      <alignment wrapText="1"/>
      <protection locked="0"/>
    </xf>
    <xf numFmtId="0" fontId="4" fillId="5" borderId="1" xfId="0" applyFont="1" applyFill="1" applyBorder="1" applyAlignment="1">
      <alignment horizontal="center" wrapText="1"/>
    </xf>
    <xf numFmtId="167" fontId="3" fillId="4" borderId="12" xfId="0" applyNumberFormat="1" applyFont="1" applyFill="1" applyBorder="1" applyAlignment="1" applyProtection="1">
      <alignment horizontal="center" wrapText="1"/>
      <protection locked="0"/>
    </xf>
    <xf numFmtId="4" fontId="3" fillId="7" borderId="1" xfId="0" applyNumberFormat="1" applyFont="1" applyFill="1" applyBorder="1" applyAlignment="1">
      <alignment horizontal="center" wrapText="1"/>
    </xf>
    <xf numFmtId="4" fontId="3" fillId="5" borderId="1" xfId="0" applyNumberFormat="1" applyFont="1" applyFill="1" applyBorder="1" applyAlignment="1">
      <alignment horizontal="center" wrapText="1"/>
    </xf>
    <xf numFmtId="167" fontId="3" fillId="4" borderId="7" xfId="0" applyNumberFormat="1" applyFont="1" applyFill="1" applyBorder="1" applyAlignment="1" applyProtection="1">
      <alignment horizontal="center" wrapText="1"/>
      <protection locked="0"/>
    </xf>
    <xf numFmtId="0" fontId="4" fillId="5" borderId="6" xfId="0" applyFont="1" applyFill="1" applyBorder="1" applyAlignment="1">
      <alignment horizontal="center" wrapText="1"/>
    </xf>
    <xf numFmtId="4" fontId="3" fillId="7" borderId="6" xfId="0" applyNumberFormat="1" applyFont="1" applyFill="1" applyBorder="1" applyAlignment="1">
      <alignment horizontal="center" wrapText="1"/>
    </xf>
    <xf numFmtId="4" fontId="3" fillId="5" borderId="6" xfId="0" applyNumberFormat="1" applyFont="1" applyFill="1" applyBorder="1" applyAlignment="1">
      <alignment horizontal="center" wrapText="1"/>
    </xf>
    <xf numFmtId="0" fontId="3" fillId="7" borderId="0" xfId="0" applyFont="1" applyFill="1" applyAlignment="1" applyProtection="1">
      <alignment horizontal="center" vertical="center" wrapText="1"/>
      <protection locked="0"/>
    </xf>
    <xf numFmtId="37" fontId="7" fillId="2" borderId="4" xfId="0" applyNumberFormat="1" applyFont="1" applyFill="1" applyBorder="1" applyAlignment="1" applyProtection="1">
      <alignment horizontal="left" vertical="center" wrapText="1"/>
      <protection locked="0"/>
    </xf>
    <xf numFmtId="0" fontId="3" fillId="4" borderId="4" xfId="0" quotePrefix="1"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7" fillId="7" borderId="0" xfId="0" applyFont="1" applyFill="1" applyAlignment="1" applyProtection="1">
      <alignment vertical="center" wrapText="1"/>
      <protection locked="0"/>
    </xf>
    <xf numFmtId="0" fontId="20" fillId="7" borderId="0" xfId="0" applyFont="1" applyFill="1" applyAlignment="1" applyProtection="1">
      <alignment vertical="center" wrapText="1"/>
      <protection locked="0"/>
    </xf>
    <xf numFmtId="167" fontId="0" fillId="7" borderId="3" xfId="0" applyNumberFormat="1" applyFill="1" applyBorder="1" applyAlignment="1">
      <alignment wrapText="1"/>
    </xf>
    <xf numFmtId="167" fontId="0" fillId="8" borderId="8" xfId="0" applyNumberFormat="1" applyFill="1" applyBorder="1" applyAlignment="1">
      <alignment wrapText="1"/>
    </xf>
    <xf numFmtId="167" fontId="0" fillId="7" borderId="17" xfId="0" applyNumberFormat="1" applyFill="1" applyBorder="1" applyAlignment="1" applyProtection="1">
      <alignment wrapText="1"/>
      <protection locked="0"/>
    </xf>
    <xf numFmtId="167" fontId="0" fillId="7" borderId="13" xfId="0" applyNumberFormat="1" applyFill="1" applyBorder="1" applyAlignment="1" applyProtection="1">
      <alignment wrapText="1"/>
      <protection locked="0"/>
    </xf>
    <xf numFmtId="167" fontId="0" fillId="7" borderId="13" xfId="3" applyNumberFormat="1" applyFont="1" applyFill="1" applyBorder="1" applyAlignment="1" applyProtection="1">
      <alignment wrapText="1"/>
      <protection locked="0"/>
    </xf>
    <xf numFmtId="167" fontId="0" fillId="7" borderId="3" xfId="3" applyNumberFormat="1" applyFont="1" applyFill="1" applyBorder="1" applyAlignment="1" applyProtection="1">
      <alignment wrapText="1"/>
      <protection locked="0"/>
    </xf>
    <xf numFmtId="167" fontId="5" fillId="8" borderId="8" xfId="0" applyNumberFormat="1" applyFont="1" applyFill="1" applyBorder="1" applyAlignment="1">
      <alignment wrapText="1"/>
    </xf>
    <xf numFmtId="167" fontId="5" fillId="7" borderId="13" xfId="0" applyNumberFormat="1" applyFont="1" applyFill="1" applyBorder="1" applyAlignment="1" applyProtection="1">
      <alignment wrapText="1"/>
      <protection locked="0"/>
    </xf>
    <xf numFmtId="167" fontId="0" fillId="7" borderId="4" xfId="3" applyNumberFormat="1" applyFont="1" applyFill="1" applyBorder="1" applyAlignment="1" applyProtection="1">
      <alignment wrapText="1"/>
      <protection locked="0"/>
    </xf>
    <xf numFmtId="167" fontId="5" fillId="7" borderId="16" xfId="0" applyNumberFormat="1" applyFont="1" applyFill="1" applyBorder="1" applyAlignment="1" applyProtection="1">
      <alignment wrapText="1"/>
      <protection locked="0"/>
    </xf>
    <xf numFmtId="167" fontId="0" fillId="7" borderId="6" xfId="3" applyNumberFormat="1" applyFont="1" applyFill="1" applyBorder="1" applyAlignment="1" applyProtection="1">
      <alignment wrapText="1"/>
      <protection locked="0"/>
    </xf>
    <xf numFmtId="167" fontId="0" fillId="8" borderId="8" xfId="3" applyNumberFormat="1" applyFont="1" applyFill="1" applyBorder="1" applyAlignment="1" applyProtection="1">
      <alignment wrapText="1"/>
    </xf>
    <xf numFmtId="167" fontId="0" fillId="7" borderId="0" xfId="0" applyNumberFormat="1" applyFill="1" applyAlignment="1" applyProtection="1">
      <alignment wrapText="1"/>
      <protection locked="0"/>
    </xf>
    <xf numFmtId="167" fontId="18" fillId="7" borderId="8" xfId="0" applyNumberFormat="1" applyFont="1" applyFill="1" applyBorder="1" applyAlignment="1">
      <alignment wrapText="1"/>
    </xf>
    <xf numFmtId="167" fontId="18" fillId="8" borderId="8" xfId="0" applyNumberFormat="1" applyFont="1" applyFill="1" applyBorder="1" applyAlignment="1">
      <alignment wrapText="1"/>
    </xf>
    <xf numFmtId="167" fontId="18" fillId="0" borderId="8" xfId="0" applyNumberFormat="1" applyFont="1" applyBorder="1" applyAlignment="1">
      <alignment wrapText="1"/>
    </xf>
    <xf numFmtId="167" fontId="24" fillId="7" borderId="4" xfId="4" applyNumberFormat="1" applyFont="1" applyFill="1" applyBorder="1" applyAlignment="1" applyProtection="1">
      <alignment horizontal="center" vertical="center"/>
    </xf>
    <xf numFmtId="167" fontId="24" fillId="8" borderId="4" xfId="4" applyNumberFormat="1" applyFont="1" applyFill="1" applyBorder="1" applyAlignment="1" applyProtection="1">
      <alignment horizontal="center" vertical="center"/>
    </xf>
    <xf numFmtId="167" fontId="28" fillId="8" borderId="4" xfId="4" applyNumberFormat="1" applyFont="1" applyFill="1" applyBorder="1" applyAlignment="1" applyProtection="1">
      <alignment horizontal="center" vertical="center"/>
    </xf>
    <xf numFmtId="167" fontId="28" fillId="7" borderId="4" xfId="4" applyNumberFormat="1" applyFont="1" applyFill="1" applyBorder="1" applyAlignment="1" applyProtection="1">
      <alignment horizontal="center" vertical="center"/>
    </xf>
    <xf numFmtId="167" fontId="1" fillId="7" borderId="26" xfId="0" applyNumberFormat="1" applyFont="1" applyFill="1" applyBorder="1" applyAlignment="1" applyProtection="1">
      <alignment horizontal="center" vertical="center"/>
      <protection locked="0"/>
    </xf>
    <xf numFmtId="167" fontId="1" fillId="7" borderId="4" xfId="0" applyNumberFormat="1" applyFont="1" applyFill="1" applyBorder="1" applyAlignment="1" applyProtection="1">
      <alignment horizontal="center" vertical="center"/>
      <protection locked="0"/>
    </xf>
    <xf numFmtId="167" fontId="1" fillId="8" borderId="26" xfId="0" applyNumberFormat="1" applyFont="1" applyFill="1" applyBorder="1" applyAlignment="1" applyProtection="1">
      <alignment horizontal="center" vertical="center"/>
      <protection locked="0"/>
    </xf>
    <xf numFmtId="167" fontId="1" fillId="8" borderId="4" xfId="0" applyNumberFormat="1" applyFont="1" applyFill="1" applyBorder="1" applyAlignment="1" applyProtection="1">
      <alignment horizontal="center" vertical="center"/>
      <protection locked="0"/>
    </xf>
    <xf numFmtId="167" fontId="27" fillId="8" borderId="4" xfId="0" applyNumberFormat="1" applyFont="1" applyFill="1" applyBorder="1" applyAlignment="1" applyProtection="1">
      <alignment horizontal="center" vertical="center"/>
      <protection locked="0"/>
    </xf>
    <xf numFmtId="0" fontId="25" fillId="7" borderId="25" xfId="4" applyFont="1" applyFill="1" applyBorder="1" applyAlignment="1" applyProtection="1">
      <alignment vertical="center" wrapText="1"/>
      <protection locked="0"/>
    </xf>
    <xf numFmtId="9" fontId="23" fillId="7" borderId="8" xfId="4" applyNumberFormat="1" applyFont="1" applyFill="1" applyBorder="1" applyAlignment="1" applyProtection="1">
      <alignment horizontal="center" vertical="center" wrapText="1"/>
      <protection locked="0"/>
    </xf>
    <xf numFmtId="167" fontId="24" fillId="7" borderId="26" xfId="4" applyNumberFormat="1" applyFont="1" applyFill="1" applyBorder="1" applyAlignment="1" applyProtection="1">
      <alignment horizontal="center" vertical="center"/>
      <protection locked="0"/>
    </xf>
    <xf numFmtId="37" fontId="24" fillId="7" borderId="0" xfId="4" applyNumberFormat="1" applyFont="1" applyFill="1" applyAlignment="1" applyProtection="1">
      <alignment horizontal="left" vertical="center"/>
      <protection locked="0"/>
    </xf>
    <xf numFmtId="167" fontId="24" fillId="7" borderId="0" xfId="4" applyNumberFormat="1" applyFont="1" applyFill="1" applyAlignment="1" applyProtection="1">
      <alignment horizontal="center" vertical="center"/>
    </xf>
    <xf numFmtId="167" fontId="1" fillId="7" borderId="0" xfId="0" applyNumberFormat="1" applyFont="1" applyFill="1" applyAlignment="1" applyProtection="1">
      <alignment horizontal="center" vertical="center"/>
      <protection locked="0"/>
    </xf>
    <xf numFmtId="167" fontId="27" fillId="7" borderId="6" xfId="0" applyNumberFormat="1" applyFont="1" applyFill="1" applyBorder="1" applyAlignment="1" applyProtection="1">
      <alignment horizontal="center" vertical="center"/>
      <protection locked="0"/>
    </xf>
    <xf numFmtId="167" fontId="24" fillId="8" borderId="26" xfId="4" applyNumberFormat="1" applyFont="1" applyFill="1" applyBorder="1" applyAlignment="1" applyProtection="1">
      <alignment horizontal="center" vertical="center"/>
    </xf>
    <xf numFmtId="167" fontId="24" fillId="8" borderId="25" xfId="4" applyNumberFormat="1" applyFont="1" applyFill="1" applyBorder="1" applyAlignment="1" applyProtection="1">
      <alignment horizontal="center" vertical="center"/>
    </xf>
    <xf numFmtId="167" fontId="25" fillId="8" borderId="8" xfId="4" applyNumberFormat="1" applyFont="1" applyFill="1" applyBorder="1" applyAlignment="1" applyProtection="1">
      <alignment horizontal="center" vertical="center"/>
    </xf>
    <xf numFmtId="167" fontId="24" fillId="7" borderId="7" xfId="4" applyNumberFormat="1" applyFont="1" applyFill="1" applyBorder="1" applyAlignment="1" applyProtection="1">
      <alignment horizontal="center" vertical="center"/>
    </xf>
    <xf numFmtId="167" fontId="1" fillId="7" borderId="7" xfId="0" applyNumberFormat="1" applyFont="1" applyFill="1" applyBorder="1" applyAlignment="1" applyProtection="1">
      <alignment horizontal="center" vertical="center"/>
      <protection locked="0"/>
    </xf>
    <xf numFmtId="167" fontId="27" fillId="7" borderId="7" xfId="0" applyNumberFormat="1" applyFont="1" applyFill="1" applyBorder="1" applyAlignment="1" applyProtection="1">
      <alignment horizontal="center" vertical="center"/>
      <protection locked="0"/>
    </xf>
    <xf numFmtId="0" fontId="32" fillId="12" borderId="8" xfId="0" applyFont="1" applyFill="1" applyBorder="1" applyAlignment="1">
      <alignment horizontal="center"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30" xfId="0" applyFont="1" applyBorder="1" applyAlignment="1">
      <alignment horizontal="center"/>
    </xf>
    <xf numFmtId="0" fontId="34" fillId="0" borderId="30" xfId="2" applyFont="1" applyBorder="1" applyAlignment="1">
      <alignment horizontal="center" vertical="center" wrapText="1"/>
    </xf>
    <xf numFmtId="0" fontId="35" fillId="0" borderId="30" xfId="2" applyFont="1" applyBorder="1" applyAlignment="1">
      <alignment horizontal="center" vertical="center" wrapText="1"/>
    </xf>
    <xf numFmtId="0" fontId="32" fillId="13" borderId="31" xfId="0" applyFont="1" applyFill="1" applyBorder="1" applyAlignment="1">
      <alignment horizontal="center" vertical="center" wrapText="1"/>
    </xf>
    <xf numFmtId="0" fontId="36" fillId="0" borderId="29" xfId="0" applyFont="1" applyBorder="1" applyAlignment="1">
      <alignment horizontal="center" vertical="center" wrapText="1"/>
    </xf>
    <xf numFmtId="0" fontId="37" fillId="14" borderId="30" xfId="0" applyFont="1" applyFill="1" applyBorder="1" applyAlignment="1">
      <alignment horizontal="center" vertical="center" wrapText="1"/>
    </xf>
    <xf numFmtId="0" fontId="37" fillId="0" borderId="30" xfId="0" applyFont="1" applyBorder="1" applyAlignment="1">
      <alignment horizontal="center" vertical="center" wrapText="1"/>
    </xf>
    <xf numFmtId="0" fontId="38" fillId="0" borderId="30" xfId="0" applyFont="1" applyBorder="1" applyAlignment="1">
      <alignment horizontal="left"/>
    </xf>
    <xf numFmtId="0" fontId="0" fillId="0" borderId="32" xfId="0" applyBorder="1" applyAlignment="1">
      <alignment horizontal="center"/>
    </xf>
    <xf numFmtId="0" fontId="0" fillId="0" borderId="0" xfId="0" applyAlignment="1">
      <alignment horizontal="center"/>
    </xf>
    <xf numFmtId="0" fontId="32" fillId="15" borderId="31" xfId="0" applyFont="1" applyFill="1" applyBorder="1" applyAlignment="1">
      <alignment horizontal="center" vertical="center" wrapText="1"/>
    </xf>
    <xf numFmtId="0" fontId="34" fillId="0" borderId="30" xfId="2" applyFont="1" applyFill="1" applyBorder="1" applyAlignment="1">
      <alignment horizontal="center" vertical="center" wrapText="1"/>
    </xf>
    <xf numFmtId="0" fontId="36" fillId="0" borderId="33" xfId="0" applyFont="1" applyBorder="1" applyAlignment="1">
      <alignment horizontal="center" vertical="center" wrapText="1"/>
    </xf>
    <xf numFmtId="0" fontId="36" fillId="0" borderId="30" xfId="0" applyFont="1" applyBorder="1" applyAlignment="1">
      <alignment horizontal="center" vertical="center" wrapText="1"/>
    </xf>
    <xf numFmtId="0" fontId="0" fillId="0" borderId="32" xfId="0" applyBorder="1"/>
    <xf numFmtId="0" fontId="32" fillId="16" borderId="31" xfId="0" applyFont="1" applyFill="1" applyBorder="1" applyAlignment="1">
      <alignment horizontal="center" vertical="center" wrapText="1"/>
    </xf>
    <xf numFmtId="0" fontId="0" fillId="0" borderId="30" xfId="0" applyBorder="1"/>
    <xf numFmtId="0" fontId="32" fillId="17" borderId="34" xfId="0" applyFont="1" applyFill="1" applyBorder="1" applyAlignment="1">
      <alignment horizontal="center" vertical="center" wrapText="1"/>
    </xf>
    <xf numFmtId="0" fontId="32" fillId="0" borderId="30" xfId="0" applyFont="1" applyBorder="1" applyAlignment="1">
      <alignment horizontal="center" vertical="center" wrapText="1"/>
    </xf>
    <xf numFmtId="0" fontId="34" fillId="0" borderId="13" xfId="2" applyFont="1" applyBorder="1" applyAlignment="1">
      <alignment horizontal="center"/>
    </xf>
    <xf numFmtId="167" fontId="0" fillId="7" borderId="26" xfId="0" applyNumberFormat="1" applyFill="1" applyBorder="1" applyAlignment="1">
      <alignment wrapText="1"/>
    </xf>
    <xf numFmtId="0" fontId="5" fillId="7" borderId="5" xfId="0" applyFont="1" applyFill="1" applyBorder="1" applyAlignment="1" applyProtection="1">
      <alignment horizontal="left" wrapText="1"/>
      <protection locked="0"/>
    </xf>
    <xf numFmtId="0" fontId="5" fillId="7" borderId="2" xfId="0" applyFont="1" applyFill="1" applyBorder="1" applyAlignment="1" applyProtection="1">
      <alignment horizontal="left" wrapText="1"/>
      <protection locked="0"/>
    </xf>
    <xf numFmtId="0" fontId="5" fillId="7" borderId="12" xfId="0" applyFont="1" applyFill="1" applyBorder="1" applyAlignment="1" applyProtection="1">
      <alignment wrapText="1"/>
      <protection locked="0"/>
    </xf>
    <xf numFmtId="0" fontId="5" fillId="8" borderId="19" xfId="0" applyFont="1" applyFill="1" applyBorder="1" applyAlignment="1" applyProtection="1">
      <alignment wrapText="1"/>
      <protection locked="0"/>
    </xf>
    <xf numFmtId="0" fontId="0" fillId="7" borderId="25" xfId="0" applyFill="1" applyBorder="1" applyAlignment="1" applyProtection="1">
      <alignment horizontal="left" wrapText="1"/>
      <protection locked="0"/>
    </xf>
    <xf numFmtId="0" fontId="6" fillId="7" borderId="25" xfId="2" applyFont="1" applyFill="1" applyBorder="1" applyAlignment="1" applyProtection="1">
      <alignment horizontal="left" wrapText="1"/>
      <protection locked="0"/>
    </xf>
    <xf numFmtId="0" fontId="5" fillId="8" borderId="23" xfId="0" applyFont="1" applyFill="1" applyBorder="1" applyAlignment="1">
      <alignment wrapText="1"/>
    </xf>
    <xf numFmtId="9" fontId="5" fillId="0" borderId="8" xfId="0" applyNumberFormat="1" applyFont="1" applyBorder="1" applyAlignment="1" applyProtection="1">
      <alignment horizontal="center" wrapText="1"/>
      <protection locked="0"/>
    </xf>
    <xf numFmtId="166" fontId="0" fillId="7" borderId="26" xfId="0" applyNumberFormat="1" applyFill="1" applyBorder="1" applyAlignment="1">
      <alignment wrapText="1"/>
    </xf>
    <xf numFmtId="0" fontId="5" fillId="11" borderId="4" xfId="0" applyFont="1" applyFill="1" applyBorder="1" applyAlignment="1" applyProtection="1">
      <alignment horizontal="center" wrapText="1"/>
      <protection locked="0"/>
    </xf>
    <xf numFmtId="0" fontId="5" fillId="11" borderId="28" xfId="0" applyFont="1" applyFill="1" applyBorder="1" applyAlignment="1" applyProtection="1">
      <alignment horizontal="center" wrapText="1"/>
      <protection locked="0"/>
    </xf>
    <xf numFmtId="0" fontId="7" fillId="2" borderId="4" xfId="0" applyFont="1" applyFill="1" applyBorder="1" applyAlignment="1" applyProtection="1">
      <alignment horizontal="left" vertical="center" wrapText="1"/>
      <protection locked="0"/>
    </xf>
    <xf numFmtId="0" fontId="9" fillId="3" borderId="4" xfId="0" applyFont="1" applyFill="1" applyBorder="1" applyAlignment="1" applyProtection="1">
      <alignment horizontal="center" vertical="top"/>
      <protection locked="0"/>
    </xf>
    <xf numFmtId="0" fontId="14" fillId="3" borderId="4" xfId="0" applyFont="1" applyFill="1" applyBorder="1" applyAlignment="1" applyProtection="1">
      <alignment horizontal="right" vertical="top" wrapText="1"/>
      <protection locked="0"/>
    </xf>
    <xf numFmtId="0" fontId="20" fillId="2" borderId="4" xfId="0" applyFont="1" applyFill="1" applyBorder="1" applyAlignment="1" applyProtection="1">
      <alignment horizontal="left" vertical="center" wrapText="1"/>
      <protection locked="0"/>
    </xf>
    <xf numFmtId="37" fontId="31" fillId="0" borderId="0" xfId="2" applyNumberFormat="1" applyFont="1" applyAlignment="1">
      <alignment horizontal="center" wrapText="1"/>
    </xf>
    <xf numFmtId="37" fontId="16" fillId="8" borderId="4" xfId="0" applyNumberFormat="1" applyFont="1" applyFill="1" applyBorder="1" applyAlignment="1" applyProtection="1">
      <alignment horizontal="center" vertical="center" wrapText="1"/>
      <protection locked="0"/>
    </xf>
    <xf numFmtId="168" fontId="12" fillId="7" borderId="0" xfId="0" applyNumberFormat="1" applyFont="1" applyFill="1" applyAlignment="1" applyProtection="1">
      <alignment horizontal="center" vertical="center" wrapText="1"/>
      <protection locked="0"/>
    </xf>
    <xf numFmtId="14" fontId="12" fillId="2" borderId="4" xfId="0" applyNumberFormat="1" applyFont="1" applyFill="1" applyBorder="1" applyAlignment="1" applyProtection="1">
      <alignment horizontal="center" vertical="center" wrapText="1"/>
      <protection locked="0"/>
    </xf>
    <xf numFmtId="14" fontId="14" fillId="3" borderId="4" xfId="0" applyNumberFormat="1" applyFont="1" applyFill="1" applyBorder="1" applyAlignment="1" applyProtection="1">
      <alignment horizontal="center" vertical="top"/>
      <protection locked="0"/>
    </xf>
    <xf numFmtId="166" fontId="0" fillId="0" borderId="6" xfId="0" applyNumberFormat="1" applyBorder="1" applyAlignment="1">
      <alignment horizontal="center" wrapText="1"/>
    </xf>
    <xf numFmtId="166" fontId="0" fillId="0" borderId="7" xfId="0" applyNumberFormat="1" applyBorder="1" applyAlignment="1">
      <alignment horizontal="center" wrapText="1"/>
    </xf>
    <xf numFmtId="0" fontId="30" fillId="0" borderId="1" xfId="2" applyFont="1" applyBorder="1" applyAlignment="1" applyProtection="1">
      <alignment horizontal="center" wrapText="1"/>
      <protection locked="0"/>
    </xf>
    <xf numFmtId="0" fontId="30" fillId="0" borderId="3" xfId="2"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12" xfId="0" applyFont="1" applyBorder="1" applyAlignment="1" applyProtection="1">
      <alignment horizontal="left" wrapText="1"/>
      <protection locked="0"/>
    </xf>
    <xf numFmtId="0" fontId="5" fillId="0" borderId="5" xfId="0" applyFont="1" applyBorder="1" applyAlignment="1" applyProtection="1">
      <alignment horizontal="left" wrapText="1"/>
      <protection locked="0"/>
    </xf>
    <xf numFmtId="0" fontId="0" fillId="7" borderId="25" xfId="0" applyFill="1" applyBorder="1" applyAlignment="1" applyProtection="1">
      <alignment horizontal="left" wrapText="1"/>
      <protection locked="0"/>
    </xf>
    <xf numFmtId="0" fontId="0" fillId="7" borderId="11" xfId="0" applyFill="1" applyBorder="1" applyAlignment="1" applyProtection="1">
      <alignment horizontal="left" wrapText="1"/>
      <protection locked="0"/>
    </xf>
    <xf numFmtId="0" fontId="5" fillId="7" borderId="25" xfId="0" applyFont="1" applyFill="1" applyBorder="1" applyAlignment="1" applyProtection="1">
      <alignment horizontal="left" wrapText="1"/>
      <protection locked="0"/>
    </xf>
    <xf numFmtId="0" fontId="5" fillId="7" borderId="11" xfId="0" applyFont="1" applyFill="1" applyBorder="1" applyAlignment="1" applyProtection="1">
      <alignment horizontal="left" wrapText="1"/>
      <protection locked="0"/>
    </xf>
    <xf numFmtId="0" fontId="5" fillId="8" borderId="19" xfId="0" applyFont="1" applyFill="1" applyBorder="1" applyAlignment="1" applyProtection="1">
      <alignment horizontal="left" wrapText="1"/>
      <protection locked="0"/>
    </xf>
    <xf numFmtId="0" fontId="5" fillId="8" borderId="20" xfId="0" applyFont="1" applyFill="1" applyBorder="1" applyAlignment="1" applyProtection="1">
      <alignment horizontal="left" wrapText="1"/>
      <protection locked="0"/>
    </xf>
    <xf numFmtId="0" fontId="29" fillId="7" borderId="5" xfId="0" applyFont="1" applyFill="1" applyBorder="1" applyAlignment="1" applyProtection="1">
      <alignment horizontal="center" vertical="center" wrapText="1"/>
      <protection locked="0"/>
    </xf>
    <xf numFmtId="0" fontId="5" fillId="8" borderId="19" xfId="0" applyFont="1" applyFill="1" applyBorder="1" applyAlignment="1">
      <alignment horizontal="left" wrapText="1"/>
    </xf>
    <xf numFmtId="0" fontId="5" fillId="8" borderId="20" xfId="0" applyFont="1" applyFill="1" applyBorder="1" applyAlignment="1">
      <alignment horizontal="left" wrapText="1"/>
    </xf>
    <xf numFmtId="0" fontId="5" fillId="7" borderId="14" xfId="0" applyFont="1" applyFill="1" applyBorder="1" applyAlignment="1" applyProtection="1">
      <alignment horizontal="left" wrapText="1"/>
      <protection locked="0"/>
    </xf>
    <xf numFmtId="0" fontId="5" fillId="7" borderId="9" xfId="0" applyFont="1" applyFill="1" applyBorder="1" applyAlignment="1" applyProtection="1">
      <alignment horizontal="left" wrapText="1"/>
      <protection locked="0"/>
    </xf>
    <xf numFmtId="0" fontId="0" fillId="7" borderId="12" xfId="0" applyFill="1" applyBorder="1" applyAlignment="1" applyProtection="1">
      <alignment horizontal="left" wrapText="1"/>
      <protection locked="0"/>
    </xf>
    <xf numFmtId="0" fontId="0" fillId="7" borderId="5" xfId="0" applyFill="1" applyBorder="1" applyAlignment="1" applyProtection="1">
      <alignment horizontal="left" wrapText="1"/>
      <protection locked="0"/>
    </xf>
    <xf numFmtId="0" fontId="0" fillId="7" borderId="15" xfId="0" applyFill="1" applyBorder="1" applyAlignment="1" applyProtection="1">
      <alignment horizontal="left" wrapText="1"/>
      <protection locked="0"/>
    </xf>
    <xf numFmtId="0" fontId="0" fillId="7" borderId="10" xfId="0" applyFill="1" applyBorder="1" applyAlignment="1" applyProtection="1">
      <alignment horizontal="left" wrapText="1"/>
      <protection locked="0"/>
    </xf>
    <xf numFmtId="0" fontId="5" fillId="7" borderId="22" xfId="0" applyFont="1" applyFill="1" applyBorder="1" applyAlignment="1">
      <alignment horizontal="left" wrapText="1"/>
    </xf>
    <xf numFmtId="0" fontId="5" fillId="7" borderId="9" xfId="0" applyFont="1" applyFill="1" applyBorder="1" applyAlignment="1">
      <alignment horizontal="left" wrapText="1"/>
    </xf>
    <xf numFmtId="0" fontId="19" fillId="0" borderId="24" xfId="2" applyFont="1" applyBorder="1" applyAlignment="1" applyProtection="1">
      <alignment horizontal="left" wrapText="1"/>
      <protection locked="0"/>
    </xf>
    <xf numFmtId="0" fontId="19" fillId="0" borderId="10" xfId="2" applyFont="1" applyBorder="1" applyAlignment="1" applyProtection="1">
      <alignment horizontal="left" wrapText="1"/>
      <protection locked="0"/>
    </xf>
    <xf numFmtId="0" fontId="18" fillId="0" borderId="24" xfId="0" applyFont="1" applyBorder="1" applyAlignment="1" applyProtection="1">
      <alignment horizontal="center" wrapText="1"/>
      <protection locked="0"/>
    </xf>
    <xf numFmtId="0" fontId="18" fillId="0" borderId="10" xfId="0" applyFont="1" applyBorder="1" applyAlignment="1" applyProtection="1">
      <alignment horizontal="center" wrapText="1"/>
      <protection locked="0"/>
    </xf>
    <xf numFmtId="0" fontId="18" fillId="0" borderId="27" xfId="0" applyFont="1" applyBorder="1" applyAlignment="1" applyProtection="1">
      <alignment horizontal="center" wrapText="1"/>
      <protection locked="0"/>
    </xf>
    <xf numFmtId="37" fontId="15" fillId="0" borderId="0" xfId="0" applyNumberFormat="1" applyFont="1" applyAlignment="1">
      <alignment horizontal="center" wrapText="1"/>
    </xf>
    <xf numFmtId="0" fontId="26" fillId="7" borderId="0" xfId="0" applyFont="1" applyFill="1" applyAlignment="1" applyProtection="1">
      <alignment horizontal="center" vertical="center" wrapText="1"/>
      <protection locked="0"/>
    </xf>
    <xf numFmtId="37" fontId="24" fillId="8" borderId="25" xfId="4" applyNumberFormat="1" applyFont="1" applyFill="1" applyBorder="1" applyAlignment="1" applyProtection="1">
      <alignment horizontal="left" vertical="center"/>
    </xf>
    <xf numFmtId="37" fontId="24" fillId="8" borderId="26" xfId="4" applyNumberFormat="1" applyFont="1" applyFill="1" applyBorder="1" applyAlignment="1" applyProtection="1">
      <alignment horizontal="left" vertical="center"/>
    </xf>
    <xf numFmtId="37" fontId="24" fillId="7" borderId="25" xfId="4" applyNumberFormat="1" applyFont="1" applyFill="1" applyBorder="1" applyAlignment="1" applyProtection="1">
      <alignment horizontal="left" vertical="center"/>
    </xf>
    <xf numFmtId="37" fontId="24" fillId="7" borderId="26" xfId="4" applyNumberFormat="1" applyFont="1" applyFill="1" applyBorder="1" applyAlignment="1" applyProtection="1">
      <alignment horizontal="left" vertical="center"/>
    </xf>
    <xf numFmtId="37" fontId="24" fillId="8" borderId="25" xfId="4" applyNumberFormat="1" applyFont="1" applyFill="1" applyBorder="1" applyAlignment="1" applyProtection="1">
      <alignment horizontal="left" vertical="center" wrapText="1"/>
    </xf>
    <xf numFmtId="37" fontId="24" fillId="8" borderId="26" xfId="4" applyNumberFormat="1" applyFont="1" applyFill="1" applyBorder="1" applyAlignment="1" applyProtection="1">
      <alignment horizontal="left" vertical="center" wrapText="1"/>
    </xf>
    <xf numFmtId="0" fontId="24" fillId="7" borderId="25" xfId="4" applyFont="1" applyFill="1" applyBorder="1" applyAlignment="1" applyProtection="1">
      <alignment horizontal="left" vertical="center"/>
    </xf>
    <xf numFmtId="0" fontId="24" fillId="7" borderId="26" xfId="4" applyFont="1" applyFill="1" applyBorder="1" applyAlignment="1" applyProtection="1">
      <alignment horizontal="left" vertical="center"/>
    </xf>
    <xf numFmtId="0" fontId="24" fillId="8" borderId="25" xfId="4" applyFont="1" applyFill="1" applyBorder="1" applyAlignment="1" applyProtection="1">
      <alignment horizontal="left" vertical="center"/>
    </xf>
    <xf numFmtId="0" fontId="24" fillId="8" borderId="26" xfId="4" applyFont="1" applyFill="1" applyBorder="1" applyAlignment="1" applyProtection="1">
      <alignment horizontal="left" vertical="center"/>
    </xf>
    <xf numFmtId="0" fontId="7" fillId="2" borderId="25"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26" xfId="0" applyFont="1" applyFill="1" applyBorder="1" applyAlignment="1" applyProtection="1">
      <alignment horizontal="left" vertical="center" wrapText="1"/>
      <protection locked="0"/>
    </xf>
    <xf numFmtId="0" fontId="20" fillId="2" borderId="25" xfId="0" applyFont="1" applyFill="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2" borderId="26" xfId="0" applyFont="1" applyFill="1" applyBorder="1" applyAlignment="1" applyProtection="1">
      <alignment horizontal="left" vertical="center" wrapText="1"/>
      <protection locked="0"/>
    </xf>
    <xf numFmtId="37" fontId="24" fillId="7" borderId="25" xfId="4" applyNumberFormat="1" applyFont="1" applyFill="1" applyBorder="1" applyAlignment="1" applyProtection="1">
      <alignment horizontal="left" vertical="center"/>
      <protection locked="0"/>
    </xf>
    <xf numFmtId="37" fontId="24" fillId="7" borderId="26" xfId="4" applyNumberFormat="1" applyFont="1" applyFill="1" applyBorder="1" applyAlignment="1" applyProtection="1">
      <alignment horizontal="left" vertical="center"/>
      <protection locked="0"/>
    </xf>
    <xf numFmtId="37" fontId="24" fillId="8" borderId="25" xfId="4" applyNumberFormat="1" applyFont="1" applyFill="1" applyBorder="1" applyAlignment="1" applyProtection="1">
      <alignment horizontal="left" vertical="center"/>
      <protection locked="0"/>
    </xf>
    <xf numFmtId="37" fontId="24" fillId="8" borderId="26" xfId="4" applyNumberFormat="1" applyFont="1" applyFill="1" applyBorder="1" applyAlignment="1" applyProtection="1">
      <alignment horizontal="left" vertical="center"/>
      <protection locked="0"/>
    </xf>
    <xf numFmtId="37" fontId="24" fillId="7" borderId="25" xfId="4" applyNumberFormat="1" applyFont="1" applyFill="1" applyBorder="1" applyAlignment="1" applyProtection="1">
      <alignment horizontal="left" vertical="center" wrapText="1"/>
    </xf>
    <xf numFmtId="37" fontId="24" fillId="7" borderId="26" xfId="4" applyNumberFormat="1" applyFont="1" applyFill="1" applyBorder="1" applyAlignment="1" applyProtection="1">
      <alignment horizontal="left" vertical="center" wrapText="1"/>
    </xf>
    <xf numFmtId="0" fontId="5" fillId="11" borderId="25" xfId="0" applyFont="1" applyFill="1" applyBorder="1" applyAlignment="1" applyProtection="1">
      <alignment horizontal="center" wrapText="1"/>
      <protection locked="0"/>
    </xf>
    <xf numFmtId="0" fontId="5" fillId="11" borderId="26" xfId="0" applyFont="1" applyFill="1" applyBorder="1" applyAlignment="1" applyProtection="1">
      <alignment horizontal="center" wrapText="1"/>
      <protection locked="0"/>
    </xf>
    <xf numFmtId="37" fontId="25" fillId="8" borderId="25" xfId="4" applyNumberFormat="1" applyFont="1" applyFill="1" applyBorder="1" applyAlignment="1" applyProtection="1">
      <alignment horizontal="left" vertical="center" wrapText="1"/>
    </xf>
    <xf numFmtId="37" fontId="25" fillId="8" borderId="26" xfId="4" applyNumberFormat="1" applyFont="1" applyFill="1" applyBorder="1" applyAlignment="1" applyProtection="1">
      <alignment horizontal="left" vertical="center" wrapText="1"/>
    </xf>
    <xf numFmtId="37" fontId="25" fillId="8" borderId="1" xfId="4" applyNumberFormat="1" applyFont="1" applyFill="1" applyBorder="1" applyAlignment="1" applyProtection="1">
      <alignment horizontal="left" vertical="center" wrapText="1"/>
    </xf>
    <xf numFmtId="37" fontId="25" fillId="8" borderId="3" xfId="4" applyNumberFormat="1" applyFont="1" applyFill="1" applyBorder="1" applyAlignment="1" applyProtection="1">
      <alignment horizontal="left" vertical="center" wrapText="1"/>
    </xf>
    <xf numFmtId="37" fontId="25" fillId="7" borderId="7" xfId="4" applyNumberFormat="1" applyFont="1" applyFill="1" applyBorder="1" applyAlignment="1" applyProtection="1">
      <alignment horizontal="left" vertical="center"/>
    </xf>
    <xf numFmtId="0" fontId="5" fillId="11" borderId="28" xfId="0" applyFont="1" applyFill="1" applyBorder="1" applyAlignment="1" applyProtection="1">
      <alignment horizontal="center" wrapText="1"/>
      <protection locked="0"/>
    </xf>
  </cellXfs>
  <cellStyles count="5">
    <cellStyle name="Currency" xfId="3" builtinId="4"/>
    <cellStyle name="Hyperlink" xfId="2" builtinId="8"/>
    <cellStyle name="Normal" xfId="0" builtinId="0"/>
    <cellStyle name="Normal 2" xfId="4" xr:uid="{B6B01E98-BE53-431D-9B74-1033090E4ED7}"/>
    <cellStyle name="Percent" xfId="1" builtinId="5"/>
  </cellStyles>
  <dxfs count="0"/>
  <tableStyles count="0" defaultTableStyle="TableStyleMedium2" defaultPivotStyle="PivotStyleLight16"/>
  <colors>
    <mruColors>
      <color rgb="FFD1D1D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8324850</xdr:colOff>
      <xdr:row>11</xdr:row>
      <xdr:rowOff>9525</xdr:rowOff>
    </xdr:from>
    <xdr:to>
      <xdr:col>0</xdr:col>
      <xdr:colOff>9048750</xdr:colOff>
      <xdr:row>12</xdr:row>
      <xdr:rowOff>38100</xdr:rowOff>
    </xdr:to>
    <xdr:sp macro="" textlink="">
      <xdr:nvSpPr>
        <xdr:cNvPr id="2" name="Arrow: Left 1">
          <a:extLst>
            <a:ext uri="{FF2B5EF4-FFF2-40B4-BE49-F238E27FC236}">
              <a16:creationId xmlns:a16="http://schemas.microsoft.com/office/drawing/2014/main" id="{30A9F1FD-A3B8-414C-A2FF-AC9FBAC51E10}"/>
            </a:ext>
          </a:extLst>
        </xdr:cNvPr>
        <xdr:cNvSpPr/>
      </xdr:nvSpPr>
      <xdr:spPr>
        <a:xfrm>
          <a:off x="8321040" y="2868930"/>
          <a:ext cx="723900" cy="226695"/>
        </a:xfrm>
        <a:prstGeom prst="leftArrow">
          <a:avLst/>
        </a:prstGeom>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36</xdr:row>
      <xdr:rowOff>0</xdr:rowOff>
    </xdr:from>
    <xdr:to>
      <xdr:col>7</xdr:col>
      <xdr:colOff>95790</xdr:colOff>
      <xdr:row>36</xdr:row>
      <xdr:rowOff>171990</xdr:rowOff>
    </xdr:to>
    <xdr:sp macro="" textlink="">
      <xdr:nvSpPr>
        <xdr:cNvPr id="2" name="Text Box 1">
          <a:extLst>
            <a:ext uri="{FF2B5EF4-FFF2-40B4-BE49-F238E27FC236}">
              <a16:creationId xmlns:a16="http://schemas.microsoft.com/office/drawing/2014/main" id="{D24F2DE7-E92E-4775-ACCA-9021EA739CD1}"/>
            </a:ext>
          </a:extLst>
        </xdr:cNvPr>
        <xdr:cNvSpPr txBox="1">
          <a:spLocks noChangeArrowheads="1"/>
        </xdr:cNvSpPr>
      </xdr:nvSpPr>
      <xdr:spPr bwMode="auto">
        <a:xfrm>
          <a:off x="6553200" y="11839575"/>
          <a:ext cx="91980" cy="168180"/>
        </a:xfrm>
        <a:prstGeom prst="rect">
          <a:avLst/>
        </a:prstGeom>
        <a:noFill/>
        <a:ln w="9525">
          <a:noFill/>
          <a:miter lim="800000"/>
          <a:headEnd/>
          <a:tailEnd/>
        </a:ln>
      </xdr:spPr>
    </xdr:sp>
    <xdr:clientData/>
  </xdr:twoCellAnchor>
  <xdr:oneCellAnchor>
    <xdr:from>
      <xdr:col>8</xdr:col>
      <xdr:colOff>0</xdr:colOff>
      <xdr:row>36</xdr:row>
      <xdr:rowOff>0</xdr:rowOff>
    </xdr:from>
    <xdr:ext cx="91980" cy="168180"/>
    <xdr:sp macro="" textlink="">
      <xdr:nvSpPr>
        <xdr:cNvPr id="3" name="Text Box 1">
          <a:extLst>
            <a:ext uri="{FF2B5EF4-FFF2-40B4-BE49-F238E27FC236}">
              <a16:creationId xmlns:a16="http://schemas.microsoft.com/office/drawing/2014/main" id="{8C23C968-8CB0-465C-9837-0EBCDA10896F}"/>
            </a:ext>
          </a:extLst>
        </xdr:cNvPr>
        <xdr:cNvSpPr txBox="1">
          <a:spLocks noChangeArrowheads="1"/>
        </xdr:cNvSpPr>
      </xdr:nvSpPr>
      <xdr:spPr bwMode="auto">
        <a:xfrm>
          <a:off x="8315325" y="9420225"/>
          <a:ext cx="91980" cy="16818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sp.uccs.edu/develop-your-budget" TargetMode="External"/><Relationship Id="rId7" Type="http://schemas.openxmlformats.org/officeDocument/2006/relationships/drawing" Target="../drawings/drawing1.xml"/><Relationship Id="rId2" Type="http://schemas.openxmlformats.org/officeDocument/2006/relationships/hyperlink" Target="https://osp.uccs.edu/develop-your-budget" TargetMode="External"/><Relationship Id="rId1" Type="http://schemas.openxmlformats.org/officeDocument/2006/relationships/hyperlink" Target="https://osp.uccs.edu/develop-your-budget" TargetMode="External"/><Relationship Id="rId6" Type="http://schemas.openxmlformats.org/officeDocument/2006/relationships/hyperlink" Target="https://osp.uccs.edu/sites/default/files/2025-04/Effort_Calendar%20Months_ConversionTable.xlsx" TargetMode="External"/><Relationship Id="rId5" Type="http://schemas.openxmlformats.org/officeDocument/2006/relationships/hyperlink" Target="https://stuemp.uccs.edu/employers/jobclass" TargetMode="External"/><Relationship Id="rId4" Type="http://schemas.openxmlformats.org/officeDocument/2006/relationships/hyperlink" Target="https://osp.uccs.edu/develop-your-budget"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osp.uccs.edu/develop-your-budget" TargetMode="External"/><Relationship Id="rId3" Type="http://schemas.openxmlformats.org/officeDocument/2006/relationships/hyperlink" Target="https://aoprals.state.gov/web920/per_diem.asp" TargetMode="External"/><Relationship Id="rId7" Type="http://schemas.openxmlformats.org/officeDocument/2006/relationships/hyperlink" Target="https://osp.uccs.edu/develop-your-budget"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hyperlink" Target="https://osp.uccs.edu/develop-your-budget" TargetMode="External"/><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2.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3.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4.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gsa.gov/travel/plan-book/per-diem-rates" TargetMode="External"/><Relationship Id="rId1" Type="http://schemas.openxmlformats.org/officeDocument/2006/relationships/hyperlink" Target="https://bursar.uccs.edu/tuition-and-fees" TargetMode="External"/><Relationship Id="rId6" Type="http://schemas.openxmlformats.org/officeDocument/2006/relationships/printerSettings" Target="../printerSettings/printerSettings5.bin"/><Relationship Id="rId5" Type="http://schemas.openxmlformats.org/officeDocument/2006/relationships/hyperlink" Target="https://vcaf.uccs.edu/units/controllers-office/fa-rate" TargetMode="External"/><Relationship Id="rId4" Type="http://schemas.openxmlformats.org/officeDocument/2006/relationships/hyperlink" Target="https://osp.uccs.edu/resources/frequently-needed-information-for-proposal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2A91D-867E-4A7A-9F72-7A76CE9D2FFF}">
  <dimension ref="A1:B30"/>
  <sheetViews>
    <sheetView workbookViewId="0">
      <selection activeCell="B2" sqref="B2"/>
    </sheetView>
  </sheetViews>
  <sheetFormatPr defaultColWidth="8.7109375" defaultRowHeight="15"/>
  <cols>
    <col min="1" max="1" width="137.28515625" customWidth="1"/>
  </cols>
  <sheetData>
    <row r="1" spans="1:2" ht="18.95" thickBot="1">
      <c r="A1" s="128" t="s">
        <v>0</v>
      </c>
    </row>
    <row r="2" spans="1:2" ht="48">
      <c r="A2" s="129" t="s">
        <v>1</v>
      </c>
    </row>
    <row r="3" spans="1:2">
      <c r="A3" s="130"/>
    </row>
    <row r="4" spans="1:2">
      <c r="A4" s="131" t="s">
        <v>2</v>
      </c>
    </row>
    <row r="5" spans="1:2" ht="15.95">
      <c r="A5" s="132" t="s">
        <v>3</v>
      </c>
    </row>
    <row r="6" spans="1:2" ht="15.95" thickBot="1">
      <c r="A6" s="133"/>
    </row>
    <row r="7" spans="1:2" ht="18.95" thickBot="1">
      <c r="A7" s="134" t="s">
        <v>4</v>
      </c>
    </row>
    <row r="8" spans="1:2" ht="32.1">
      <c r="A8" s="135" t="s">
        <v>5</v>
      </c>
    </row>
    <row r="9" spans="1:2" ht="15.95">
      <c r="A9" s="136" t="s">
        <v>6</v>
      </c>
    </row>
    <row r="10" spans="1:2">
      <c r="A10" s="137"/>
    </row>
    <row r="11" spans="1:2">
      <c r="A11" s="131" t="s">
        <v>7</v>
      </c>
    </row>
    <row r="12" spans="1:2" ht="15.95">
      <c r="A12" s="132" t="s">
        <v>8</v>
      </c>
      <c r="B12" s="138" t="s">
        <v>9</v>
      </c>
    </row>
    <row r="13" spans="1:2" s="140" customFormat="1" ht="15.95" thickBot="1">
      <c r="A13" s="139"/>
    </row>
    <row r="14" spans="1:2" ht="18.95" thickBot="1">
      <c r="A14" s="141" t="s">
        <v>10</v>
      </c>
    </row>
    <row r="15" spans="1:2" ht="15.95">
      <c r="A15" s="142" t="s">
        <v>11</v>
      </c>
    </row>
    <row r="16" spans="1:2" ht="32.1">
      <c r="A16" s="143" t="s">
        <v>12</v>
      </c>
    </row>
    <row r="17" spans="1:1" ht="15.95">
      <c r="A17" s="136" t="s">
        <v>13</v>
      </c>
    </row>
    <row r="18" spans="1:1">
      <c r="A18" s="144"/>
    </row>
    <row r="19" spans="1:1">
      <c r="A19" s="131" t="s">
        <v>14</v>
      </c>
    </row>
    <row r="20" spans="1:1" ht="15.95">
      <c r="A20" s="132" t="s">
        <v>15</v>
      </c>
    </row>
    <row r="21" spans="1:1" ht="15.95" thickBot="1">
      <c r="A21" s="145"/>
    </row>
    <row r="22" spans="1:1" ht="18.95" thickBot="1">
      <c r="A22" s="146" t="s">
        <v>16</v>
      </c>
    </row>
    <row r="23" spans="1:1" ht="32.1">
      <c r="A23" s="135" t="s">
        <v>17</v>
      </c>
    </row>
    <row r="24" spans="1:1">
      <c r="A24" s="147"/>
    </row>
    <row r="25" spans="1:1">
      <c r="A25" s="131" t="s">
        <v>18</v>
      </c>
    </row>
    <row r="26" spans="1:1" ht="15.95">
      <c r="A26" s="132" t="s">
        <v>19</v>
      </c>
    </row>
    <row r="27" spans="1:1">
      <c r="A27" s="147"/>
    </row>
    <row r="28" spans="1:1" ht="18.95" thickBot="1">
      <c r="A28" s="148" t="s">
        <v>20</v>
      </c>
    </row>
    <row r="29" spans="1:1" ht="17.100000000000001">
      <c r="A29" s="149"/>
    </row>
    <row r="30" spans="1:1">
      <c r="A30" s="150" t="s">
        <v>21</v>
      </c>
    </row>
  </sheetData>
  <hyperlinks>
    <hyperlink ref="A12" r:id="rId1" location="graduate " xr:uid="{AC87F945-8694-4924-9C14-C252609503F9}"/>
    <hyperlink ref="A20" r:id="rId2" location="student-hourly" xr:uid="{486AEAB1-0085-4EBE-B126-8AC841E27296}"/>
    <hyperlink ref="A5" r:id="rId3" xr:uid="{6456BF21-C583-44CD-929D-6C3ABBBD4B68}"/>
    <hyperlink ref="A26" r:id="rId4" location="faculty-staff" xr:uid="{A1D68EC5-BA98-4236-A70D-E4E9009748FD}"/>
    <hyperlink ref="A15" r:id="rId5" location="4101-entry-levelsemiskilled" xr:uid="{FF2A6FCE-2226-45A6-9C97-6DF241BBAEB8}"/>
    <hyperlink ref="A30" r:id="rId6" display="https://osp.uccs.edu/sites/default/files/2025-04/Effort_Calendar Months_ConversionTable.xlsx" xr:uid="{260852F5-0CAC-467C-B7C5-F56742A2C176}"/>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284B6-CB45-4974-849C-3302202942EB}">
  <dimension ref="A1:S95"/>
  <sheetViews>
    <sheetView workbookViewId="0">
      <selection activeCell="H6" sqref="H6:I6"/>
    </sheetView>
  </sheetViews>
  <sheetFormatPr defaultColWidth="12.140625" defaultRowHeight="15" outlineLevelRow="1"/>
  <cols>
    <col min="1" max="1" width="30.85546875" style="1" customWidth="1"/>
    <col min="2" max="2" width="27.140625" style="1" customWidth="1"/>
    <col min="3" max="3" width="9.42578125" style="1" customWidth="1"/>
    <col min="4" max="4" width="10.140625" style="1" customWidth="1"/>
    <col min="5" max="5" width="9" style="1" customWidth="1"/>
    <col min="6" max="6" width="10.140625" style="1" customWidth="1"/>
    <col min="7" max="7" width="8.85546875" style="1" customWidth="1"/>
    <col min="8" max="8" width="10.140625" style="1" customWidth="1"/>
    <col min="9" max="10" width="16.85546875" style="1" customWidth="1"/>
    <col min="11" max="11" width="8.28515625" style="1" customWidth="1"/>
    <col min="12" max="12" width="11.7109375" style="1" customWidth="1"/>
    <col min="13" max="13" width="17" style="1" customWidth="1"/>
    <col min="14" max="14" width="7.7109375" style="18" customWidth="1"/>
    <col min="15" max="15" width="13.28515625" style="18" customWidth="1"/>
    <col min="16" max="16" width="8.28515625" style="18" customWidth="1"/>
    <col min="17" max="19" width="12.140625" style="18"/>
    <col min="20" max="16384" width="12.140625" style="1"/>
  </cols>
  <sheetData>
    <row r="1" spans="1:19" s="6" customFormat="1" ht="18.600000000000001" customHeight="1">
      <c r="A1" s="40" t="s">
        <v>22</v>
      </c>
      <c r="B1" s="163"/>
      <c r="C1" s="163"/>
      <c r="D1" s="163"/>
      <c r="E1" s="163"/>
      <c r="F1" s="163"/>
      <c r="G1" s="163"/>
      <c r="H1" s="163"/>
      <c r="I1" s="163"/>
      <c r="J1" s="35"/>
      <c r="K1" s="164" t="s">
        <v>23</v>
      </c>
      <c r="L1" s="164"/>
      <c r="M1" s="164"/>
      <c r="N1" s="20"/>
      <c r="O1" s="20"/>
      <c r="P1" s="20"/>
      <c r="Q1" s="21"/>
      <c r="R1" s="21"/>
      <c r="S1" s="21"/>
    </row>
    <row r="2" spans="1:19" s="6" customFormat="1" ht="18.600000000000001" customHeight="1">
      <c r="A2" s="41" t="s">
        <v>24</v>
      </c>
      <c r="B2" s="163"/>
      <c r="C2" s="163"/>
      <c r="D2" s="163"/>
      <c r="E2" s="163"/>
      <c r="F2" s="163"/>
      <c r="G2" s="163"/>
      <c r="H2" s="163"/>
      <c r="I2" s="163"/>
      <c r="J2" s="33"/>
      <c r="K2" s="165" t="s">
        <v>25</v>
      </c>
      <c r="L2" s="165"/>
      <c r="M2" s="7">
        <v>0.36499999999999999</v>
      </c>
      <c r="N2" s="22"/>
      <c r="O2" s="22"/>
      <c r="P2" s="22"/>
      <c r="Q2" s="21"/>
      <c r="R2" s="21"/>
      <c r="S2" s="21"/>
    </row>
    <row r="3" spans="1:19" s="6" customFormat="1" ht="18.600000000000001" customHeight="1">
      <c r="A3" s="42" t="s">
        <v>26</v>
      </c>
      <c r="B3" s="166"/>
      <c r="C3" s="166"/>
      <c r="D3" s="166"/>
      <c r="E3" s="166"/>
      <c r="F3" s="166"/>
      <c r="G3" s="166"/>
      <c r="H3" s="166"/>
      <c r="I3" s="166"/>
      <c r="J3" s="33"/>
      <c r="K3" s="165" t="s">
        <v>27</v>
      </c>
      <c r="L3" s="165"/>
      <c r="M3" s="7">
        <v>0.43</v>
      </c>
      <c r="N3" s="22"/>
      <c r="O3" s="22"/>
      <c r="P3" s="22"/>
      <c r="Q3" s="21"/>
      <c r="R3" s="21"/>
      <c r="S3" s="21"/>
    </row>
    <row r="4" spans="1:19" s="6" customFormat="1" ht="18.600000000000001" customHeight="1">
      <c r="A4" s="41" t="s">
        <v>28</v>
      </c>
      <c r="B4" s="85"/>
      <c r="C4" s="33"/>
      <c r="D4" s="33"/>
      <c r="E4" s="34"/>
      <c r="F4" s="34"/>
      <c r="G4" s="34"/>
      <c r="H4" s="34"/>
      <c r="I4" s="34"/>
      <c r="J4" s="34"/>
      <c r="K4" s="165" t="s">
        <v>29</v>
      </c>
      <c r="L4" s="165"/>
      <c r="M4" s="7">
        <v>0.22</v>
      </c>
      <c r="N4" s="22"/>
      <c r="O4" s="22"/>
      <c r="P4" s="22"/>
      <c r="Q4" s="21"/>
      <c r="R4" s="21"/>
      <c r="S4" s="21"/>
    </row>
    <row r="5" spans="1:19" s="6" customFormat="1" ht="18.600000000000001" customHeight="1">
      <c r="A5" s="167" t="s">
        <v>30</v>
      </c>
      <c r="B5" s="167"/>
      <c r="C5" s="33"/>
      <c r="D5" s="33"/>
      <c r="E5" s="168" t="s">
        <v>31</v>
      </c>
      <c r="F5" s="168"/>
      <c r="G5" s="168"/>
      <c r="H5" s="168" t="s">
        <v>32</v>
      </c>
      <c r="I5" s="168"/>
      <c r="J5" s="36"/>
      <c r="K5" s="165" t="s">
        <v>33</v>
      </c>
      <c r="L5" s="165"/>
      <c r="M5" s="8">
        <v>0</v>
      </c>
      <c r="N5" s="23"/>
      <c r="O5" s="23"/>
      <c r="P5" s="23"/>
      <c r="Q5" s="21"/>
      <c r="R5" s="21"/>
      <c r="S5" s="21"/>
    </row>
    <row r="6" spans="1:19" s="6" customFormat="1" ht="18.600000000000001" customHeight="1">
      <c r="A6" s="167"/>
      <c r="B6" s="167"/>
      <c r="C6" s="169"/>
      <c r="D6" s="169"/>
      <c r="E6" s="170">
        <v>45658</v>
      </c>
      <c r="F6" s="170"/>
      <c r="G6" s="170"/>
      <c r="H6" s="170">
        <v>46022</v>
      </c>
      <c r="I6" s="170"/>
      <c r="J6" s="36"/>
      <c r="K6" s="171" t="s">
        <v>34</v>
      </c>
      <c r="L6" s="171"/>
      <c r="M6" s="171"/>
      <c r="N6" s="24"/>
      <c r="O6" s="24"/>
      <c r="P6" s="24"/>
      <c r="Q6" s="21"/>
      <c r="R6" s="21"/>
      <c r="S6" s="21"/>
    </row>
    <row r="7" spans="1:19" s="26" customFormat="1" ht="18.600000000000001" customHeight="1">
      <c r="A7" s="84"/>
      <c r="B7" s="25"/>
      <c r="C7" s="186"/>
      <c r="D7" s="186"/>
      <c r="E7" s="38"/>
      <c r="F7" s="25"/>
      <c r="G7" s="25"/>
      <c r="K7" s="39"/>
      <c r="L7" s="39"/>
      <c r="M7" s="25"/>
      <c r="N7" s="25"/>
      <c r="O7" s="25"/>
    </row>
    <row r="8" spans="1:19" ht="41.45" customHeight="1">
      <c r="A8" s="86" t="s">
        <v>35</v>
      </c>
      <c r="B8" s="87" t="s">
        <v>36</v>
      </c>
      <c r="C8" s="174" t="s">
        <v>37</v>
      </c>
      <c r="D8" s="175"/>
      <c r="E8" s="174" t="s">
        <v>38</v>
      </c>
      <c r="F8" s="175"/>
      <c r="G8" s="176" t="s">
        <v>39</v>
      </c>
      <c r="H8" s="177"/>
      <c r="I8" s="3" t="s">
        <v>40</v>
      </c>
      <c r="J8" s="3" t="s">
        <v>41</v>
      </c>
      <c r="K8" s="3" t="s">
        <v>42</v>
      </c>
      <c r="L8" s="3" t="s">
        <v>43</v>
      </c>
      <c r="M8" s="3" t="s">
        <v>44</v>
      </c>
    </row>
    <row r="9" spans="1:19" ht="16.350000000000001" customHeight="1">
      <c r="A9" s="76"/>
      <c r="B9" s="10" t="s">
        <v>45</v>
      </c>
      <c r="C9" s="10">
        <v>0</v>
      </c>
      <c r="D9" s="11" t="s">
        <v>46</v>
      </c>
      <c r="E9" s="10">
        <v>0</v>
      </c>
      <c r="F9" s="12" t="s">
        <v>46</v>
      </c>
      <c r="G9" s="13">
        <v>0</v>
      </c>
      <c r="H9" s="11" t="s">
        <v>46</v>
      </c>
      <c r="I9" s="172">
        <f>ROUND((C9*1/12)*(A10),0)</f>
        <v>0</v>
      </c>
      <c r="J9" s="172">
        <f>ROUND(((E9+G9)*(1/9)*A10), 0)</f>
        <v>0</v>
      </c>
      <c r="K9" s="43"/>
      <c r="L9" s="172">
        <f>ROUND((J9*K10)+(I9*K10),0)</f>
        <v>0</v>
      </c>
      <c r="M9" s="172">
        <f>ROUND((SUM(I9+J9+L9)),0)</f>
        <v>0</v>
      </c>
      <c r="O9" s="27"/>
      <c r="P9" s="27"/>
    </row>
    <row r="10" spans="1:19" ht="16.350000000000001" customHeight="1">
      <c r="A10" s="77"/>
      <c r="B10" s="5" t="s">
        <v>47</v>
      </c>
      <c r="C10" s="14">
        <f>C9/12*100</f>
        <v>0</v>
      </c>
      <c r="D10" s="14" t="s">
        <v>48</v>
      </c>
      <c r="E10" s="14">
        <f>E9/9*100</f>
        <v>0</v>
      </c>
      <c r="F10" s="15" t="s">
        <v>48</v>
      </c>
      <c r="G10" s="15">
        <f>G9/3*100</f>
        <v>0</v>
      </c>
      <c r="H10" s="14" t="s">
        <v>48</v>
      </c>
      <c r="I10" s="173"/>
      <c r="J10" s="173"/>
      <c r="K10" s="4"/>
      <c r="L10" s="173"/>
      <c r="M10" s="173"/>
      <c r="O10" s="28"/>
      <c r="P10" s="29"/>
    </row>
    <row r="11" spans="1:19" ht="16.350000000000001" customHeight="1">
      <c r="A11" s="78"/>
      <c r="B11" s="10" t="s">
        <v>45</v>
      </c>
      <c r="C11" s="10">
        <v>0</v>
      </c>
      <c r="D11" s="11" t="s">
        <v>46</v>
      </c>
      <c r="E11" s="10">
        <v>0</v>
      </c>
      <c r="F11" s="12" t="s">
        <v>46</v>
      </c>
      <c r="G11" s="13">
        <v>0</v>
      </c>
      <c r="H11" s="11" t="s">
        <v>46</v>
      </c>
      <c r="I11" s="172">
        <f>ROUND((C11*1/12)*(A12),0)</f>
        <v>0</v>
      </c>
      <c r="J11" s="172">
        <f>ROUND(((E11+G11)*(1/9)*A12), 0)</f>
        <v>0</v>
      </c>
      <c r="K11" s="44"/>
      <c r="L11" s="172">
        <f>ROUND((J11*K12)+(I11*K12),0)</f>
        <v>0</v>
      </c>
      <c r="M11" s="172">
        <f>ROUND((SUM(I11+J11+L11)),0)</f>
        <v>0</v>
      </c>
      <c r="O11" s="27"/>
      <c r="P11" s="27"/>
    </row>
    <row r="12" spans="1:19" ht="16.350000000000001" customHeight="1">
      <c r="A12" s="77"/>
      <c r="B12" s="5" t="s">
        <v>47</v>
      </c>
      <c r="C12" s="14">
        <f>C11/12*100</f>
        <v>0</v>
      </c>
      <c r="D12" s="14" t="s">
        <v>48</v>
      </c>
      <c r="E12" s="14">
        <f>E11/9*100</f>
        <v>0</v>
      </c>
      <c r="F12" s="15" t="s">
        <v>48</v>
      </c>
      <c r="G12" s="15">
        <f>G11/3*100</f>
        <v>0</v>
      </c>
      <c r="H12" s="14" t="s">
        <v>48</v>
      </c>
      <c r="I12" s="173"/>
      <c r="J12" s="173"/>
      <c r="K12" s="4"/>
      <c r="L12" s="173"/>
      <c r="M12" s="173"/>
      <c r="O12" s="28"/>
      <c r="P12" s="29"/>
    </row>
    <row r="13" spans="1:19" ht="16.350000000000001" customHeight="1">
      <c r="A13" s="79"/>
      <c r="B13" s="10" t="s">
        <v>45</v>
      </c>
      <c r="C13" s="10">
        <v>0</v>
      </c>
      <c r="D13" s="11" t="s">
        <v>46</v>
      </c>
      <c r="E13" s="10">
        <v>0</v>
      </c>
      <c r="F13" s="12" t="s">
        <v>46</v>
      </c>
      <c r="G13" s="13">
        <v>0</v>
      </c>
      <c r="H13" s="11" t="s">
        <v>46</v>
      </c>
      <c r="I13" s="172">
        <f>ROUND((C13*1/12)*(A14),0)</f>
        <v>0</v>
      </c>
      <c r="J13" s="172">
        <f>ROUND(((E13+G13)*(1/9)*A14), 0)</f>
        <v>0</v>
      </c>
      <c r="K13" s="45"/>
      <c r="L13" s="172">
        <f>ROUND((J13*K14)+(I13*K14),0)</f>
        <v>0</v>
      </c>
      <c r="M13" s="172">
        <f>ROUND((SUM(I13+J13+L13)),0)</f>
        <v>0</v>
      </c>
      <c r="O13" s="30"/>
      <c r="P13" s="27"/>
    </row>
    <row r="14" spans="1:19" ht="16.350000000000001" customHeight="1">
      <c r="A14" s="77"/>
      <c r="B14" s="5" t="s">
        <v>47</v>
      </c>
      <c r="C14" s="14">
        <f>C13/12*100</f>
        <v>0</v>
      </c>
      <c r="D14" s="14" t="s">
        <v>48</v>
      </c>
      <c r="E14" s="14">
        <f>E13/9*100</f>
        <v>0</v>
      </c>
      <c r="F14" s="15" t="s">
        <v>48</v>
      </c>
      <c r="G14" s="15">
        <f>G13/3*100</f>
        <v>0</v>
      </c>
      <c r="H14" s="14" t="s">
        <v>48</v>
      </c>
      <c r="I14" s="173"/>
      <c r="J14" s="173"/>
      <c r="K14" s="4"/>
      <c r="L14" s="173"/>
      <c r="M14" s="173"/>
      <c r="O14" s="28"/>
      <c r="P14" s="29"/>
    </row>
    <row r="15" spans="1:19" ht="16.350000000000001" customHeight="1">
      <c r="A15" s="79" t="s">
        <v>49</v>
      </c>
      <c r="B15" s="10" t="s">
        <v>45</v>
      </c>
      <c r="C15" s="10">
        <v>0</v>
      </c>
      <c r="D15" s="11" t="s">
        <v>46</v>
      </c>
      <c r="E15" s="10">
        <v>0</v>
      </c>
      <c r="F15" s="12" t="s">
        <v>46</v>
      </c>
      <c r="G15" s="13">
        <v>0</v>
      </c>
      <c r="H15" s="11" t="s">
        <v>46</v>
      </c>
      <c r="I15" s="172">
        <f>ROUND((C15*1/12)*(A16),0)</f>
        <v>0</v>
      </c>
      <c r="J15" s="172">
        <f>ROUND(((E15+G15)*(1/9)*A16), 0)</f>
        <v>0</v>
      </c>
      <c r="K15" s="45"/>
      <c r="L15" s="172">
        <f>ROUND((J15*K16)+(I15*K16),0)</f>
        <v>0</v>
      </c>
      <c r="M15" s="172">
        <f>ROUND((SUM(I15+J15+L15)),0)</f>
        <v>0</v>
      </c>
      <c r="O15" s="30"/>
      <c r="P15" s="27"/>
    </row>
    <row r="16" spans="1:19" ht="16.350000000000001" customHeight="1">
      <c r="A16" s="77"/>
      <c r="B16" s="5" t="s">
        <v>47</v>
      </c>
      <c r="C16" s="14">
        <f>C15/12*100</f>
        <v>0</v>
      </c>
      <c r="D16" s="14" t="s">
        <v>48</v>
      </c>
      <c r="E16" s="14">
        <f>E15/9*100</f>
        <v>0</v>
      </c>
      <c r="F16" s="15" t="s">
        <v>48</v>
      </c>
      <c r="G16" s="15">
        <f>G15/3*100</f>
        <v>0</v>
      </c>
      <c r="H16" s="14" t="s">
        <v>48</v>
      </c>
      <c r="I16" s="173"/>
      <c r="J16" s="173"/>
      <c r="K16" s="4"/>
      <c r="L16" s="173"/>
      <c r="M16" s="173"/>
      <c r="O16" s="28"/>
      <c r="P16" s="31"/>
    </row>
    <row r="17" spans="1:16" ht="16.350000000000001" customHeight="1" outlineLevel="1">
      <c r="A17" s="79"/>
      <c r="B17" s="10" t="s">
        <v>45</v>
      </c>
      <c r="C17" s="10">
        <v>0</v>
      </c>
      <c r="D17" s="11" t="s">
        <v>46</v>
      </c>
      <c r="E17" s="10">
        <v>0</v>
      </c>
      <c r="F17" s="12" t="s">
        <v>46</v>
      </c>
      <c r="G17" s="13">
        <v>0</v>
      </c>
      <c r="H17" s="11" t="s">
        <v>46</v>
      </c>
      <c r="I17" s="172">
        <f>ROUND((C17*1/12)*(A18),0)</f>
        <v>0</v>
      </c>
      <c r="J17" s="172">
        <f>ROUND(((E17+G17)*(1/9)*A18), 0)</f>
        <v>0</v>
      </c>
      <c r="K17" s="45"/>
      <c r="L17" s="172">
        <f>ROUND((J17*K18)+(I17*K18),0)</f>
        <v>0</v>
      </c>
      <c r="M17" s="172">
        <f>ROUND((SUM(I17+J17+L17)),0)</f>
        <v>0</v>
      </c>
      <c r="O17" s="30"/>
      <c r="P17" s="27"/>
    </row>
    <row r="18" spans="1:16" ht="16.350000000000001" customHeight="1" outlineLevel="1">
      <c r="A18" s="77"/>
      <c r="B18" s="5" t="s">
        <v>47</v>
      </c>
      <c r="C18" s="14">
        <f>C17/12*100</f>
        <v>0</v>
      </c>
      <c r="D18" s="14" t="s">
        <v>48</v>
      </c>
      <c r="E18" s="14">
        <f>E17/9*100</f>
        <v>0</v>
      </c>
      <c r="F18" s="15" t="s">
        <v>48</v>
      </c>
      <c r="G18" s="15">
        <f>G17/3*100</f>
        <v>0</v>
      </c>
      <c r="H18" s="14" t="s">
        <v>48</v>
      </c>
      <c r="I18" s="173"/>
      <c r="J18" s="173"/>
      <c r="K18" s="4"/>
      <c r="L18" s="173"/>
      <c r="M18" s="173"/>
      <c r="O18" s="32"/>
      <c r="P18" s="32"/>
    </row>
    <row r="19" spans="1:16" ht="16.350000000000001" customHeight="1" outlineLevel="1">
      <c r="A19" s="79"/>
      <c r="B19" s="10" t="s">
        <v>45</v>
      </c>
      <c r="C19" s="10">
        <v>0</v>
      </c>
      <c r="D19" s="11" t="s">
        <v>46</v>
      </c>
      <c r="E19" s="10">
        <v>0</v>
      </c>
      <c r="F19" s="12" t="s">
        <v>46</v>
      </c>
      <c r="G19" s="13">
        <v>0</v>
      </c>
      <c r="H19" s="11" t="s">
        <v>46</v>
      </c>
      <c r="I19" s="172">
        <f>ROUND((C19*1/12)*(A20),0)</f>
        <v>0</v>
      </c>
      <c r="J19" s="172">
        <f>ROUND(((E19+G19)*(1/9)*A20), 0)</f>
        <v>0</v>
      </c>
      <c r="K19" s="45"/>
      <c r="L19" s="172">
        <f>ROUND((J19*K20)+(I19*K20),0)</f>
        <v>0</v>
      </c>
      <c r="M19" s="172">
        <f>ROUND((SUM(I19+J19+L19)),0)</f>
        <v>0</v>
      </c>
    </row>
    <row r="20" spans="1:16" ht="16.350000000000001" customHeight="1" outlineLevel="1">
      <c r="A20" s="77"/>
      <c r="B20" s="5" t="s">
        <v>47</v>
      </c>
      <c r="C20" s="14">
        <f>C19/12*100</f>
        <v>0</v>
      </c>
      <c r="D20" s="14" t="s">
        <v>48</v>
      </c>
      <c r="E20" s="14">
        <f>E19/9*100</f>
        <v>0</v>
      </c>
      <c r="F20" s="15" t="s">
        <v>48</v>
      </c>
      <c r="G20" s="15">
        <f>G19/3*100</f>
        <v>0</v>
      </c>
      <c r="H20" s="14" t="s">
        <v>48</v>
      </c>
      <c r="I20" s="173"/>
      <c r="J20" s="173"/>
      <c r="K20" s="4"/>
      <c r="L20" s="173"/>
      <c r="M20" s="173"/>
    </row>
    <row r="21" spans="1:16" ht="16.350000000000001" customHeight="1" outlineLevel="1">
      <c r="A21" s="79"/>
      <c r="B21" s="10" t="s">
        <v>45</v>
      </c>
      <c r="C21" s="10">
        <v>0</v>
      </c>
      <c r="D21" s="11" t="s">
        <v>46</v>
      </c>
      <c r="E21" s="10">
        <v>0</v>
      </c>
      <c r="F21" s="12" t="s">
        <v>46</v>
      </c>
      <c r="G21" s="13">
        <v>0</v>
      </c>
      <c r="H21" s="11" t="s">
        <v>46</v>
      </c>
      <c r="I21" s="172">
        <f>ROUND((C21*1/12)*(A22),0)</f>
        <v>0</v>
      </c>
      <c r="J21" s="172">
        <f>ROUND(((E21+G21)*(1/9)*A22), 0)</f>
        <v>0</v>
      </c>
      <c r="K21" s="45"/>
      <c r="L21" s="172">
        <f>ROUND((J21*K22)+(I21*K22),0)</f>
        <v>0</v>
      </c>
      <c r="M21" s="172">
        <f>ROUND((SUM(I21+J21+L21)),0)</f>
        <v>0</v>
      </c>
    </row>
    <row r="22" spans="1:16" ht="16.350000000000001" customHeight="1" outlineLevel="1">
      <c r="A22" s="77"/>
      <c r="B22" s="5" t="s">
        <v>47</v>
      </c>
      <c r="C22" s="14">
        <f>C21/12*100</f>
        <v>0</v>
      </c>
      <c r="D22" s="14" t="s">
        <v>48</v>
      </c>
      <c r="E22" s="14">
        <f>E21/9*100</f>
        <v>0</v>
      </c>
      <c r="F22" s="15" t="s">
        <v>48</v>
      </c>
      <c r="G22" s="15">
        <f>G21/3*100</f>
        <v>0</v>
      </c>
      <c r="H22" s="14" t="s">
        <v>48</v>
      </c>
      <c r="I22" s="173"/>
      <c r="J22" s="173"/>
      <c r="K22" s="4"/>
      <c r="L22" s="173"/>
      <c r="M22" s="173"/>
    </row>
    <row r="23" spans="1:16" ht="16.350000000000001" customHeight="1" outlineLevel="1">
      <c r="A23" s="79"/>
      <c r="B23" s="10" t="s">
        <v>45</v>
      </c>
      <c r="C23" s="10">
        <v>0</v>
      </c>
      <c r="D23" s="11" t="s">
        <v>46</v>
      </c>
      <c r="E23" s="10">
        <v>0</v>
      </c>
      <c r="F23" s="12" t="s">
        <v>46</v>
      </c>
      <c r="G23" s="13">
        <v>0</v>
      </c>
      <c r="H23" s="11" t="s">
        <v>46</v>
      </c>
      <c r="I23" s="172">
        <f>ROUND((C23*1/12)*(A24),0)</f>
        <v>0</v>
      </c>
      <c r="J23" s="172">
        <f>ROUND(((E23+G23)*(1/9)*A24), 0)</f>
        <v>0</v>
      </c>
      <c r="K23" s="45"/>
      <c r="L23" s="172">
        <f>ROUND((J23*K24)+(I23*K24),0)</f>
        <v>0</v>
      </c>
      <c r="M23" s="172">
        <f>ROUND((SUM(I23+J23+L23)),0)</f>
        <v>0</v>
      </c>
    </row>
    <row r="24" spans="1:16" ht="16.350000000000001" customHeight="1" outlineLevel="1">
      <c r="A24" s="77"/>
      <c r="B24" s="5" t="s">
        <v>47</v>
      </c>
      <c r="C24" s="14">
        <f>C23/12*100</f>
        <v>0</v>
      </c>
      <c r="D24" s="14" t="s">
        <v>48</v>
      </c>
      <c r="E24" s="14">
        <f>E23/9*100</f>
        <v>0</v>
      </c>
      <c r="F24" s="15" t="s">
        <v>48</v>
      </c>
      <c r="G24" s="15">
        <f>G23/3*100</f>
        <v>0</v>
      </c>
      <c r="H24" s="14" t="s">
        <v>48</v>
      </c>
      <c r="I24" s="173"/>
      <c r="J24" s="173"/>
      <c r="K24" s="4"/>
      <c r="L24" s="173"/>
      <c r="M24" s="173"/>
    </row>
    <row r="25" spans="1:16" ht="16.350000000000001" customHeight="1" outlineLevel="1">
      <c r="A25" s="79"/>
      <c r="B25" s="10" t="s">
        <v>45</v>
      </c>
      <c r="C25" s="10">
        <v>0</v>
      </c>
      <c r="D25" s="11" t="s">
        <v>46</v>
      </c>
      <c r="E25" s="10">
        <v>0</v>
      </c>
      <c r="F25" s="12" t="s">
        <v>46</v>
      </c>
      <c r="G25" s="13">
        <v>0</v>
      </c>
      <c r="H25" s="11" t="s">
        <v>46</v>
      </c>
      <c r="I25" s="172">
        <f>ROUND((C25*1/12)*(A26),0)</f>
        <v>0</v>
      </c>
      <c r="J25" s="172">
        <f>ROUND(((E25+G25)*(1/9)*A26), 0)</f>
        <v>0</v>
      </c>
      <c r="K25" s="45"/>
      <c r="L25" s="172">
        <f>ROUND((J25*K26)+(I25*K26),0)</f>
        <v>0</v>
      </c>
      <c r="M25" s="172">
        <f>ROUND((SUM(I25+J25+L25)),0)</f>
        <v>0</v>
      </c>
    </row>
    <row r="26" spans="1:16" ht="16.350000000000001" customHeight="1" outlineLevel="1">
      <c r="A26" s="77"/>
      <c r="B26" s="5" t="s">
        <v>47</v>
      </c>
      <c r="C26" s="14">
        <f>C25/12*100</f>
        <v>0</v>
      </c>
      <c r="D26" s="14" t="s">
        <v>48</v>
      </c>
      <c r="E26" s="14">
        <f>E25/9*100</f>
        <v>0</v>
      </c>
      <c r="F26" s="15" t="s">
        <v>48</v>
      </c>
      <c r="G26" s="15">
        <f>G25/3*100</f>
        <v>0</v>
      </c>
      <c r="H26" s="14" t="s">
        <v>48</v>
      </c>
      <c r="I26" s="173"/>
      <c r="J26" s="173"/>
      <c r="K26" s="4"/>
      <c r="L26" s="173"/>
      <c r="M26" s="173"/>
    </row>
    <row r="27" spans="1:16" ht="16.350000000000001" customHeight="1" outlineLevel="1">
      <c r="A27" s="79"/>
      <c r="B27" s="10" t="s">
        <v>45</v>
      </c>
      <c r="C27" s="10">
        <v>0</v>
      </c>
      <c r="D27" s="11" t="s">
        <v>46</v>
      </c>
      <c r="E27" s="10">
        <v>0</v>
      </c>
      <c r="F27" s="12" t="s">
        <v>46</v>
      </c>
      <c r="G27" s="13">
        <v>0</v>
      </c>
      <c r="H27" s="11" t="s">
        <v>46</v>
      </c>
      <c r="I27" s="172">
        <f>ROUND((C27*1/12)*(A28),0)</f>
        <v>0</v>
      </c>
      <c r="J27" s="172">
        <f>ROUND(((E27+G27)*(1/9)*A28), 0)</f>
        <v>0</v>
      </c>
      <c r="K27" s="45"/>
      <c r="L27" s="172">
        <f>ROUND((J27*K28)+(I27*K28),0)</f>
        <v>0</v>
      </c>
      <c r="M27" s="172">
        <f>ROUND((SUM(I27+J27+L27)),0)</f>
        <v>0</v>
      </c>
    </row>
    <row r="28" spans="1:16" ht="16.350000000000001" customHeight="1" outlineLevel="1">
      <c r="A28" s="80"/>
      <c r="B28" s="5" t="s">
        <v>47</v>
      </c>
      <c r="C28" s="14">
        <f>C27/12*100</f>
        <v>0</v>
      </c>
      <c r="D28" s="14" t="s">
        <v>48</v>
      </c>
      <c r="E28" s="14">
        <f>E27/9*100</f>
        <v>0</v>
      </c>
      <c r="F28" s="15" t="s">
        <v>48</v>
      </c>
      <c r="G28" s="15">
        <f>G27/3*100</f>
        <v>0</v>
      </c>
      <c r="H28" s="14" t="s">
        <v>48</v>
      </c>
      <c r="I28" s="173"/>
      <c r="J28" s="173"/>
      <c r="K28" s="4"/>
      <c r="L28" s="173"/>
      <c r="M28" s="173"/>
    </row>
    <row r="29" spans="1:16" s="18" customFormat="1" ht="33" customHeight="1" outlineLevel="1">
      <c r="A29" s="46"/>
      <c r="B29" s="16"/>
      <c r="C29" s="47"/>
      <c r="D29" s="47"/>
      <c r="E29" s="47"/>
      <c r="F29" s="48"/>
      <c r="G29" s="48"/>
      <c r="H29" s="47"/>
      <c r="I29" s="49"/>
      <c r="J29" s="49"/>
      <c r="K29" s="62"/>
      <c r="L29" s="49"/>
      <c r="M29" s="49"/>
    </row>
    <row r="30" spans="1:16" ht="27.95" customHeight="1">
      <c r="A30" s="18"/>
      <c r="B30" s="182" t="s">
        <v>50</v>
      </c>
      <c r="C30" s="183"/>
      <c r="D30" s="183"/>
      <c r="E30" s="51"/>
      <c r="F30" s="51"/>
      <c r="G30" s="51"/>
      <c r="H30" s="51"/>
      <c r="I30" s="58"/>
      <c r="J30" s="151"/>
      <c r="K30" s="18"/>
      <c r="L30" s="53"/>
      <c r="M30" s="53"/>
    </row>
    <row r="31" spans="1:16" ht="17.100000000000001" customHeight="1">
      <c r="A31" s="18"/>
      <c r="B31" s="19" t="s">
        <v>51</v>
      </c>
      <c r="C31" s="152"/>
      <c r="D31" s="152"/>
      <c r="E31" s="54"/>
      <c r="F31" s="54"/>
      <c r="G31" s="54"/>
      <c r="H31" s="54"/>
      <c r="I31" s="58"/>
      <c r="J31" s="151">
        <f>J33-J32</f>
        <v>0</v>
      </c>
      <c r="K31" s="18"/>
      <c r="L31" s="53"/>
      <c r="M31" s="53"/>
    </row>
    <row r="32" spans="1:16" ht="17.100000000000001" customHeight="1" thickBot="1">
      <c r="A32" s="18"/>
      <c r="B32" s="55" t="s">
        <v>52</v>
      </c>
      <c r="C32" s="153"/>
      <c r="D32" s="153"/>
      <c r="E32" s="56"/>
      <c r="F32" s="56"/>
      <c r="G32" s="56"/>
      <c r="H32" s="56"/>
      <c r="I32" s="53"/>
      <c r="J32" s="90">
        <f>ROUND((SUM(L9:L28)),0)</f>
        <v>0</v>
      </c>
      <c r="K32" s="18"/>
      <c r="L32" s="53"/>
      <c r="M32" s="53"/>
    </row>
    <row r="33" spans="1:13" ht="27.95" customHeight="1" thickBot="1">
      <c r="A33" s="18"/>
      <c r="B33" s="184" t="s">
        <v>53</v>
      </c>
      <c r="C33" s="185"/>
      <c r="D33" s="185"/>
      <c r="E33" s="59"/>
      <c r="F33" s="59"/>
      <c r="G33" s="59"/>
      <c r="H33" s="59"/>
      <c r="I33" s="60"/>
      <c r="J33" s="91">
        <f>ROUND((SUM(M9:M28)),0)</f>
        <v>0</v>
      </c>
      <c r="K33" s="18"/>
      <c r="L33" s="53"/>
      <c r="M33" s="53"/>
    </row>
    <row r="34" spans="1:13">
      <c r="A34" s="18"/>
      <c r="B34" s="69"/>
      <c r="C34" s="50"/>
      <c r="D34" s="50"/>
      <c r="E34" s="50"/>
      <c r="F34" s="50"/>
      <c r="G34" s="50"/>
      <c r="H34" s="50"/>
      <c r="I34" s="50"/>
      <c r="J34" s="92"/>
      <c r="K34" s="18"/>
      <c r="L34" s="18"/>
      <c r="M34" s="18"/>
    </row>
    <row r="35" spans="1:13" ht="17.100000000000001">
      <c r="A35" s="18"/>
      <c r="B35" s="154" t="s">
        <v>54</v>
      </c>
      <c r="C35" s="16"/>
      <c r="D35" s="16"/>
      <c r="E35" s="16"/>
      <c r="F35" s="16"/>
      <c r="G35" s="16"/>
      <c r="H35" s="16"/>
      <c r="I35" s="16"/>
      <c r="J35" s="93"/>
      <c r="K35" s="18"/>
      <c r="L35" s="18"/>
      <c r="M35" s="18"/>
    </row>
    <row r="36" spans="1:13" ht="17.100000000000001">
      <c r="A36" s="18"/>
      <c r="B36" s="68" t="s">
        <v>55</v>
      </c>
      <c r="C36" s="16"/>
      <c r="D36" s="16"/>
      <c r="E36" s="16"/>
      <c r="F36" s="16"/>
      <c r="G36" s="16"/>
      <c r="H36" s="16"/>
      <c r="I36" s="16"/>
      <c r="J36" s="94">
        <v>0</v>
      </c>
      <c r="K36" s="18"/>
      <c r="L36" s="63"/>
      <c r="M36" s="64"/>
    </row>
    <row r="37" spans="1:13" ht="18" thickBot="1">
      <c r="A37" s="18"/>
      <c r="B37" s="67" t="s">
        <v>56</v>
      </c>
      <c r="C37" s="57"/>
      <c r="D37" s="57"/>
      <c r="E37" s="57"/>
      <c r="F37" s="57"/>
      <c r="G37" s="57"/>
      <c r="H37" s="57"/>
      <c r="I37" s="57"/>
      <c r="J37" s="95">
        <v>0</v>
      </c>
      <c r="K37" s="18"/>
      <c r="L37" s="63"/>
      <c r="M37" s="64"/>
    </row>
    <row r="38" spans="1:13" ht="25.35" customHeight="1" thickBot="1">
      <c r="A38" s="18"/>
      <c r="B38" s="155" t="s">
        <v>57</v>
      </c>
      <c r="C38" s="59"/>
      <c r="D38" s="59"/>
      <c r="E38" s="59"/>
      <c r="F38" s="59"/>
      <c r="G38" s="59"/>
      <c r="H38" s="59"/>
      <c r="I38" s="59"/>
      <c r="J38" s="96">
        <f>ROUND((SUM(J36:J37)),0)</f>
        <v>0</v>
      </c>
      <c r="K38" s="52"/>
      <c r="L38" s="63"/>
      <c r="M38" s="65"/>
    </row>
    <row r="39" spans="1:13" ht="28.35" customHeight="1">
      <c r="A39" s="18"/>
      <c r="B39" s="178" t="s">
        <v>58</v>
      </c>
      <c r="C39" s="179"/>
      <c r="D39" s="179"/>
      <c r="E39" s="179"/>
      <c r="F39" s="54"/>
      <c r="G39" s="54"/>
      <c r="H39" s="54"/>
      <c r="I39" s="54"/>
      <c r="J39" s="97"/>
      <c r="K39" s="52"/>
      <c r="L39" s="52"/>
      <c r="M39" s="52"/>
    </row>
    <row r="40" spans="1:13" ht="15.95" outlineLevel="1">
      <c r="A40" s="18"/>
      <c r="B40" s="19" t="s">
        <v>59</v>
      </c>
      <c r="C40" s="16"/>
      <c r="D40" s="16"/>
      <c r="E40" s="16"/>
      <c r="F40" s="16"/>
      <c r="G40" s="16"/>
      <c r="H40" s="16"/>
      <c r="I40" s="16"/>
      <c r="J40" s="98">
        <v>0</v>
      </c>
      <c r="K40" s="18"/>
      <c r="L40" s="63"/>
      <c r="M40" s="64"/>
    </row>
    <row r="41" spans="1:13" ht="15.95" outlineLevel="1">
      <c r="A41" s="18"/>
      <c r="B41" s="156" t="s">
        <v>60</v>
      </c>
      <c r="C41" s="17"/>
      <c r="D41" s="17"/>
      <c r="E41" s="17"/>
      <c r="F41" s="17"/>
      <c r="G41" s="17"/>
      <c r="H41" s="17"/>
      <c r="I41" s="17"/>
      <c r="J41" s="98">
        <v>0</v>
      </c>
      <c r="K41" s="18"/>
      <c r="L41" s="63"/>
      <c r="M41" s="64"/>
    </row>
    <row r="42" spans="1:13" ht="15.95" outlineLevel="1">
      <c r="A42" s="18"/>
      <c r="B42" s="156" t="s">
        <v>61</v>
      </c>
      <c r="C42" s="17"/>
      <c r="D42" s="17"/>
      <c r="E42" s="17"/>
      <c r="F42" s="17"/>
      <c r="G42" s="17"/>
      <c r="H42" s="17"/>
      <c r="I42" s="17"/>
      <c r="J42" s="98">
        <v>0</v>
      </c>
      <c r="K42" s="18"/>
      <c r="L42" s="63"/>
      <c r="M42" s="64"/>
    </row>
    <row r="43" spans="1:13" ht="16.350000000000001" customHeight="1" outlineLevel="1">
      <c r="A43" s="18"/>
      <c r="B43" s="180" t="s">
        <v>62</v>
      </c>
      <c r="C43" s="181"/>
      <c r="D43" s="181"/>
      <c r="E43" s="17"/>
      <c r="F43" s="17"/>
      <c r="G43" s="17"/>
      <c r="H43" s="17"/>
      <c r="I43" s="17"/>
      <c r="J43" s="98">
        <v>0</v>
      </c>
      <c r="K43" s="18"/>
      <c r="L43" s="63"/>
      <c r="M43" s="64"/>
    </row>
    <row r="44" spans="1:13" ht="16.350000000000001" customHeight="1" outlineLevel="1">
      <c r="A44" s="18"/>
      <c r="B44" s="180" t="s">
        <v>63</v>
      </c>
      <c r="C44" s="181"/>
      <c r="D44" s="181"/>
      <c r="E44" s="17"/>
      <c r="F44" s="17"/>
      <c r="G44" s="17"/>
      <c r="H44" s="17"/>
      <c r="I44" s="17"/>
      <c r="J44" s="98">
        <v>0</v>
      </c>
      <c r="K44" s="18"/>
      <c r="L44" s="63"/>
      <c r="M44" s="64"/>
    </row>
    <row r="45" spans="1:13" ht="16.350000000000001" customHeight="1" outlineLevel="1">
      <c r="A45" s="18"/>
      <c r="B45" s="180" t="s">
        <v>64</v>
      </c>
      <c r="C45" s="181"/>
      <c r="D45" s="181"/>
      <c r="E45" s="17"/>
      <c r="F45" s="17"/>
      <c r="G45" s="17"/>
      <c r="H45" s="17"/>
      <c r="I45" s="17"/>
      <c r="J45" s="98">
        <v>0</v>
      </c>
      <c r="K45" s="18"/>
      <c r="L45" s="63"/>
      <c r="M45" s="64"/>
    </row>
    <row r="46" spans="1:13" ht="15.95" outlineLevel="1">
      <c r="A46" s="18"/>
      <c r="B46" s="156" t="s">
        <v>65</v>
      </c>
      <c r="C46" s="17"/>
      <c r="D46" s="17"/>
      <c r="E46" s="17"/>
      <c r="F46" s="17"/>
      <c r="G46" s="17"/>
      <c r="H46" s="17"/>
      <c r="I46" s="17"/>
      <c r="J46" s="98">
        <v>0</v>
      </c>
      <c r="K46" s="18"/>
      <c r="L46" s="63"/>
      <c r="M46" s="64"/>
    </row>
    <row r="47" spans="1:13" ht="15.95" outlineLevel="1">
      <c r="A47" s="18"/>
      <c r="B47" s="156" t="s">
        <v>66</v>
      </c>
      <c r="C47" s="17"/>
      <c r="D47" s="17"/>
      <c r="E47" s="17"/>
      <c r="F47" s="17"/>
      <c r="G47" s="17"/>
      <c r="H47" s="17"/>
      <c r="I47" s="17"/>
      <c r="J47" s="98">
        <v>0</v>
      </c>
      <c r="K47" s="18"/>
      <c r="L47" s="63"/>
      <c r="M47" s="64"/>
    </row>
    <row r="48" spans="1:13" ht="15.95" outlineLevel="1">
      <c r="A48" s="18"/>
      <c r="B48" s="156" t="s">
        <v>67</v>
      </c>
      <c r="C48" s="17"/>
      <c r="D48" s="17"/>
      <c r="E48" s="17"/>
      <c r="F48" s="17"/>
      <c r="G48" s="17"/>
      <c r="H48" s="17"/>
      <c r="I48" s="17"/>
      <c r="J48" s="98">
        <v>0</v>
      </c>
      <c r="K48" s="18"/>
      <c r="L48" s="63"/>
      <c r="M48" s="64"/>
    </row>
    <row r="49" spans="1:13" outlineLevel="1">
      <c r="A49" s="18"/>
      <c r="B49" s="180" t="s">
        <v>68</v>
      </c>
      <c r="C49" s="181"/>
      <c r="D49" s="181"/>
      <c r="E49" s="181"/>
      <c r="F49" s="181"/>
      <c r="G49" s="181"/>
      <c r="H49" s="181"/>
      <c r="I49" s="17"/>
      <c r="J49" s="98">
        <v>0</v>
      </c>
      <c r="K49" s="18"/>
      <c r="L49" s="63"/>
      <c r="M49" s="64"/>
    </row>
    <row r="50" spans="1:13" ht="15.95" outlineLevel="1" thickBot="1">
      <c r="A50" s="18"/>
      <c r="B50" s="193" t="s">
        <v>68</v>
      </c>
      <c r="C50" s="194"/>
      <c r="D50" s="194"/>
      <c r="E50" s="194"/>
      <c r="F50" s="194"/>
      <c r="G50" s="194"/>
      <c r="H50" s="194"/>
      <c r="I50" s="57"/>
      <c r="J50" s="98">
        <v>0</v>
      </c>
      <c r="K50" s="18"/>
      <c r="L50" s="63"/>
      <c r="M50" s="64"/>
    </row>
    <row r="51" spans="1:13" ht="27.6" customHeight="1" thickBot="1">
      <c r="A51" s="18"/>
      <c r="B51" s="184" t="s">
        <v>69</v>
      </c>
      <c r="C51" s="185"/>
      <c r="D51" s="185"/>
      <c r="E51" s="185"/>
      <c r="F51" s="185"/>
      <c r="G51" s="59"/>
      <c r="H51" s="59"/>
      <c r="I51" s="59"/>
      <c r="J51" s="96">
        <f>ROUND((SUM(J40:J50)),0)</f>
        <v>0</v>
      </c>
      <c r="K51" s="52"/>
      <c r="L51" s="63"/>
      <c r="M51" s="65"/>
    </row>
    <row r="52" spans="1:13" ht="29.1" customHeight="1">
      <c r="A52" s="18"/>
      <c r="B52" s="189" t="s">
        <v>70</v>
      </c>
      <c r="C52" s="190"/>
      <c r="D52" s="190"/>
      <c r="E52" s="190"/>
      <c r="F52" s="190"/>
      <c r="G52" s="66"/>
      <c r="H52" s="66"/>
      <c r="I52" s="66"/>
      <c r="J52" s="99"/>
      <c r="K52" s="52"/>
      <c r="L52" s="52"/>
      <c r="M52" s="18"/>
    </row>
    <row r="53" spans="1:13" ht="17.100000000000001" customHeight="1" outlineLevel="1">
      <c r="A53" s="18"/>
      <c r="B53" s="191" t="s">
        <v>71</v>
      </c>
      <c r="C53" s="192"/>
      <c r="D53" s="192"/>
      <c r="E53" s="16"/>
      <c r="F53" s="16"/>
      <c r="G53" s="16"/>
      <c r="H53" s="16"/>
      <c r="I53" s="16"/>
      <c r="J53" s="98">
        <v>0</v>
      </c>
      <c r="K53" s="18"/>
      <c r="L53" s="63"/>
      <c r="M53" s="64"/>
    </row>
    <row r="54" spans="1:13" ht="17.100000000000001" customHeight="1" outlineLevel="1">
      <c r="A54" s="18"/>
      <c r="B54" s="180" t="s">
        <v>72</v>
      </c>
      <c r="C54" s="181"/>
      <c r="D54" s="181"/>
      <c r="E54" s="17"/>
      <c r="F54" s="17"/>
      <c r="G54" s="17"/>
      <c r="H54" s="17"/>
      <c r="I54" s="17"/>
      <c r="J54" s="98">
        <v>0</v>
      </c>
      <c r="K54" s="18"/>
      <c r="L54" s="63"/>
      <c r="M54" s="64"/>
    </row>
    <row r="55" spans="1:13" ht="17.100000000000001" customHeight="1" outlineLevel="1">
      <c r="A55" s="18"/>
      <c r="B55" s="180" t="s">
        <v>73</v>
      </c>
      <c r="C55" s="181"/>
      <c r="D55" s="181"/>
      <c r="E55" s="17"/>
      <c r="F55" s="17"/>
      <c r="G55" s="17"/>
      <c r="H55" s="17"/>
      <c r="I55" s="17"/>
      <c r="J55" s="98">
        <v>0</v>
      </c>
      <c r="K55" s="18"/>
      <c r="L55" s="63"/>
      <c r="M55" s="64"/>
    </row>
    <row r="56" spans="1:13" ht="17.100000000000001" customHeight="1" outlineLevel="1">
      <c r="A56" s="18"/>
      <c r="B56" s="180" t="s">
        <v>74</v>
      </c>
      <c r="C56" s="181"/>
      <c r="D56" s="181"/>
      <c r="E56" s="17"/>
      <c r="F56" s="17"/>
      <c r="G56" s="17"/>
      <c r="H56" s="17"/>
      <c r="I56" s="17"/>
      <c r="J56" s="98">
        <v>0</v>
      </c>
      <c r="K56" s="18"/>
      <c r="L56" s="63"/>
      <c r="M56" s="64"/>
    </row>
    <row r="57" spans="1:13" ht="15.95" outlineLevel="1">
      <c r="A57" s="18"/>
      <c r="B57" s="156" t="s">
        <v>75</v>
      </c>
      <c r="C57" s="17"/>
      <c r="D57" s="17"/>
      <c r="E57" s="17"/>
      <c r="F57" s="17"/>
      <c r="G57" s="17"/>
      <c r="H57" s="17"/>
      <c r="I57" s="17"/>
      <c r="J57" s="98">
        <v>0</v>
      </c>
      <c r="K57" s="18"/>
      <c r="L57" s="63"/>
      <c r="M57" s="64"/>
    </row>
    <row r="58" spans="1:13" ht="17.100000000000001" outlineLevel="1">
      <c r="A58" s="18"/>
      <c r="B58" s="157" t="s">
        <v>76</v>
      </c>
      <c r="C58" s="17"/>
      <c r="D58" s="17"/>
      <c r="E58" s="17"/>
      <c r="F58" s="17"/>
      <c r="G58" s="17"/>
      <c r="H58" s="17"/>
      <c r="I58" s="17"/>
      <c r="J58" s="98">
        <v>0</v>
      </c>
      <c r="K58" s="18"/>
      <c r="L58" s="63"/>
      <c r="M58" s="64"/>
    </row>
    <row r="59" spans="1:13" ht="15.95" outlineLevel="1">
      <c r="A59" s="18"/>
      <c r="B59" s="156" t="s">
        <v>77</v>
      </c>
      <c r="C59" s="17"/>
      <c r="D59" s="17"/>
      <c r="E59" s="17"/>
      <c r="F59" s="17"/>
      <c r="G59" s="17"/>
      <c r="H59" s="17"/>
      <c r="I59" s="17"/>
      <c r="J59" s="98">
        <v>0</v>
      </c>
      <c r="K59" s="18"/>
      <c r="L59" s="63"/>
      <c r="M59" s="64"/>
    </row>
    <row r="60" spans="1:13" ht="28.35" customHeight="1" outlineLevel="1">
      <c r="A60" s="18"/>
      <c r="B60" s="182" t="s">
        <v>78</v>
      </c>
      <c r="C60" s="183"/>
      <c r="D60" s="183"/>
      <c r="E60" s="183"/>
      <c r="F60" s="183"/>
      <c r="G60" s="183"/>
      <c r="H60" s="183"/>
      <c r="I60" s="51"/>
      <c r="J60" s="98"/>
      <c r="K60" s="52"/>
      <c r="L60" s="63"/>
      <c r="M60" s="64"/>
    </row>
    <row r="61" spans="1:13" ht="15.95" outlineLevel="1">
      <c r="A61" s="18"/>
      <c r="B61" s="156" t="s">
        <v>77</v>
      </c>
      <c r="C61" s="17"/>
      <c r="D61" s="17"/>
      <c r="E61" s="17"/>
      <c r="F61" s="17"/>
      <c r="G61" s="17"/>
      <c r="H61" s="17"/>
      <c r="I61" s="17"/>
      <c r="J61" s="98">
        <v>0</v>
      </c>
      <c r="K61" s="18"/>
      <c r="L61" s="63"/>
      <c r="M61" s="64"/>
    </row>
    <row r="62" spans="1:13" ht="15.95" outlineLevel="1">
      <c r="A62" s="18"/>
      <c r="B62" s="156" t="s">
        <v>79</v>
      </c>
      <c r="C62" s="17"/>
      <c r="D62" s="17"/>
      <c r="E62" s="17"/>
      <c r="F62" s="17"/>
      <c r="G62" s="17"/>
      <c r="H62" s="17"/>
      <c r="I62" s="17"/>
      <c r="J62" s="98">
        <v>0</v>
      </c>
      <c r="K62" s="18"/>
      <c r="L62" s="63"/>
      <c r="M62" s="64"/>
    </row>
    <row r="63" spans="1:13" ht="15.95" outlineLevel="1">
      <c r="A63" s="18"/>
      <c r="B63" s="156" t="s">
        <v>80</v>
      </c>
      <c r="C63" s="17"/>
      <c r="D63" s="17"/>
      <c r="E63" s="17"/>
      <c r="F63" s="17"/>
      <c r="G63" s="17"/>
      <c r="H63" s="17"/>
      <c r="I63" s="17"/>
      <c r="J63" s="98">
        <v>0</v>
      </c>
      <c r="K63" s="18"/>
      <c r="L63" s="63"/>
      <c r="M63" s="64"/>
    </row>
    <row r="64" spans="1:13" ht="15.95" outlineLevel="1" thickBot="1">
      <c r="A64" s="18"/>
      <c r="B64" s="193" t="s">
        <v>68</v>
      </c>
      <c r="C64" s="194"/>
      <c r="D64" s="194"/>
      <c r="E64" s="194"/>
      <c r="F64" s="194"/>
      <c r="G64" s="194"/>
      <c r="H64" s="194"/>
      <c r="I64" s="57"/>
      <c r="J64" s="100">
        <v>0</v>
      </c>
      <c r="K64" s="18"/>
      <c r="L64" s="63"/>
      <c r="M64" s="64"/>
    </row>
    <row r="65" spans="1:13" ht="26.1" customHeight="1" outlineLevel="1" thickBot="1">
      <c r="A65" s="18"/>
      <c r="B65" s="184" t="s">
        <v>81</v>
      </c>
      <c r="C65" s="185"/>
      <c r="D65" s="185"/>
      <c r="E65" s="185"/>
      <c r="F65" s="61"/>
      <c r="G65" s="61"/>
      <c r="H65" s="61"/>
      <c r="I65" s="61"/>
      <c r="J65" s="101">
        <f>ROUND((SUM(J53:J64)),0)</f>
        <v>0</v>
      </c>
      <c r="K65" s="18"/>
      <c r="L65" s="63"/>
      <c r="M65" s="64"/>
    </row>
    <row r="66" spans="1:13" ht="26.45" customHeight="1" outlineLevel="1" thickBot="1">
      <c r="A66" s="18"/>
      <c r="B66" s="70"/>
      <c r="C66" s="18"/>
      <c r="D66" s="18"/>
      <c r="E66" s="18"/>
      <c r="F66" s="18"/>
      <c r="G66" s="18"/>
      <c r="H66" s="18"/>
      <c r="I66" s="18"/>
      <c r="J66" s="102"/>
      <c r="K66" s="18"/>
      <c r="L66" s="63"/>
      <c r="M66" s="64"/>
    </row>
    <row r="67" spans="1:13" ht="22.35" customHeight="1" thickBot="1">
      <c r="A67" s="18"/>
      <c r="B67" s="195" t="s">
        <v>82</v>
      </c>
      <c r="C67" s="196"/>
      <c r="D67" s="196"/>
      <c r="E67" s="71"/>
      <c r="F67" s="71"/>
      <c r="G67" s="71"/>
      <c r="H67" s="71"/>
      <c r="I67" s="71"/>
      <c r="J67" s="103">
        <f>ROUND((SUM(J33,J38,J51)),0)</f>
        <v>0</v>
      </c>
      <c r="K67" s="18"/>
      <c r="L67" s="63"/>
      <c r="M67" s="65"/>
    </row>
    <row r="68" spans="1:13" ht="22.35" customHeight="1" thickBot="1">
      <c r="A68" s="18"/>
      <c r="B68" s="158" t="s">
        <v>83</v>
      </c>
      <c r="C68" s="72"/>
      <c r="D68" s="72"/>
      <c r="E68" s="72"/>
      <c r="F68" s="73"/>
      <c r="G68" s="72"/>
      <c r="H68" s="72"/>
      <c r="I68" s="72"/>
      <c r="J68" s="104">
        <f>ROUND((SUM(J65,J67)),0)</f>
        <v>0</v>
      </c>
      <c r="K68" s="18"/>
      <c r="L68" s="63"/>
      <c r="M68" s="65"/>
    </row>
    <row r="69" spans="1:13" ht="22.35" customHeight="1" thickBot="1">
      <c r="A69" s="18"/>
      <c r="B69" s="197" t="s">
        <v>84</v>
      </c>
      <c r="C69" s="198"/>
      <c r="D69" s="198"/>
      <c r="E69" s="198"/>
      <c r="F69" s="159">
        <v>0.49</v>
      </c>
      <c r="G69" s="199"/>
      <c r="H69" s="200"/>
      <c r="I69" s="201"/>
      <c r="J69" s="105">
        <f>ROUND(((J67)*F69),0)</f>
        <v>0</v>
      </c>
      <c r="K69" s="18"/>
      <c r="L69" s="63"/>
      <c r="M69" s="65"/>
    </row>
    <row r="70" spans="1:13" ht="22.35" customHeight="1" thickBot="1">
      <c r="A70" s="18"/>
      <c r="B70" s="187" t="s">
        <v>85</v>
      </c>
      <c r="C70" s="188"/>
      <c r="D70" s="188"/>
      <c r="E70" s="188"/>
      <c r="F70" s="74"/>
      <c r="G70" s="74"/>
      <c r="H70" s="74"/>
      <c r="I70" s="74"/>
      <c r="J70" s="104">
        <f>ROUND((SUM(J68,J69)),0)</f>
        <v>0</v>
      </c>
      <c r="K70" s="18"/>
      <c r="L70" s="63"/>
      <c r="M70" s="65"/>
    </row>
    <row r="71" spans="1:13" s="18" customFormat="1"/>
    <row r="72" spans="1:13" s="18" customFormat="1"/>
    <row r="73" spans="1:13" s="18" customFormat="1"/>
    <row r="74" spans="1:13" s="18" customFormat="1"/>
    <row r="75" spans="1:13" s="18" customFormat="1"/>
    <row r="76" spans="1:13" s="18" customFormat="1"/>
    <row r="77" spans="1:13" s="18" customFormat="1"/>
    <row r="78" spans="1:13" s="18" customFormat="1"/>
    <row r="79" spans="1:13" s="18" customFormat="1"/>
    <row r="80" spans="1:13" s="18" customFormat="1"/>
    <row r="81" s="18" customFormat="1"/>
    <row r="82" s="18" customFormat="1"/>
    <row r="83" s="18" customFormat="1"/>
    <row r="84" s="18" customFormat="1"/>
    <row r="85" s="18" customFormat="1"/>
    <row r="86" s="18" customFormat="1"/>
    <row r="87" s="18" customFormat="1"/>
    <row r="88" s="18" customFormat="1"/>
    <row r="89" s="18" customFormat="1"/>
    <row r="90" s="18" customFormat="1"/>
    <row r="91" s="18" customFormat="1"/>
    <row r="92" s="18" customFormat="1"/>
    <row r="93" s="18" customFormat="1"/>
    <row r="94" s="18" customFormat="1"/>
    <row r="95" s="18" customFormat="1"/>
  </sheetData>
  <sheetProtection sheet="1" objects="1" scenarios="1"/>
  <mergeCells count="80">
    <mergeCell ref="C7:D7"/>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28147F12-2B47-4653-BA8E-665CEE1E4336}"/>
    <hyperlink ref="B36" r:id="rId2" xr:uid="{2AE070EC-B62D-44DA-90E5-8E125ABA0107}"/>
    <hyperlink ref="B37" r:id="rId3" xr:uid="{BAB8D287-C055-4BBE-A697-6996B79900B7}"/>
    <hyperlink ref="B69:C69" r:id="rId4" display="On-Campus Facilities and Administrative (F&amp;A) Costs 46%" xr:uid="{61730D90-66F9-46B7-A3C8-D367A37E796F}"/>
    <hyperlink ref="B69:E69" r:id="rId5" display="On-Campus Facilities and Administrative (F&amp;A) Costs:" xr:uid="{A7FB22AB-813A-4DAC-A8CC-8340444CA0C9}"/>
    <hyperlink ref="A5:B6" r:id="rId6" display="DETAILED BUDGET FOR YEAR 1" xr:uid="{894A3D5B-7CA4-4216-A796-49BB4EDAF7A2}"/>
    <hyperlink ref="C8:D8" r:id="rId7" location="graduate" display="12 Month Appointments (Calendar)" xr:uid="{DC630A0D-84F0-4EE0-8988-E5EF5DA58254}"/>
    <hyperlink ref="E8:F8" r:id="rId8" location="faculty-staff" display="9 Month Appointments (Academic)" xr:uid="{0B3A894B-EAD8-4791-8151-56BEA4D3540A}"/>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C69A2-8498-433C-94B0-76A79F82CFC7}">
  <dimension ref="A1:S95"/>
  <sheetViews>
    <sheetView workbookViewId="0">
      <selection activeCell="E6" sqref="E6:G6"/>
    </sheetView>
  </sheetViews>
  <sheetFormatPr defaultColWidth="12.140625" defaultRowHeight="15" outlineLevelRow="1"/>
  <cols>
    <col min="1" max="1" width="30.85546875" style="1" customWidth="1"/>
    <col min="2" max="2" width="27.140625" style="1" customWidth="1"/>
    <col min="3" max="3" width="9.42578125" style="1" customWidth="1"/>
    <col min="4" max="4" width="10.140625" style="1" customWidth="1"/>
    <col min="5" max="5" width="9" style="1" customWidth="1"/>
    <col min="6" max="6" width="10.140625" style="1" customWidth="1"/>
    <col min="7" max="7" width="8.85546875" style="1" customWidth="1"/>
    <col min="8" max="8" width="10.140625" style="1" customWidth="1"/>
    <col min="9" max="10" width="16.85546875" style="1" customWidth="1"/>
    <col min="11" max="11" width="8.28515625" style="1" customWidth="1"/>
    <col min="12" max="12" width="11.7109375" style="1" customWidth="1"/>
    <col min="13" max="13" width="17" style="1" customWidth="1"/>
    <col min="14" max="14" width="7.7109375" style="18" customWidth="1"/>
    <col min="15" max="15" width="13.28515625" style="18" customWidth="1"/>
    <col min="16" max="16" width="8.28515625" style="18" customWidth="1"/>
    <col min="17" max="19" width="12.140625" style="18"/>
    <col min="20" max="16384" width="12.140625" style="1"/>
  </cols>
  <sheetData>
    <row r="1" spans="1:19" s="6" customFormat="1" ht="18.600000000000001" customHeight="1">
      <c r="A1" s="40" t="s">
        <v>22</v>
      </c>
      <c r="B1" s="163">
        <f>'Year 1'!B1</f>
        <v>0</v>
      </c>
      <c r="C1" s="163"/>
      <c r="D1" s="163"/>
      <c r="E1" s="163"/>
      <c r="F1" s="163"/>
      <c r="G1" s="163"/>
      <c r="H1" s="163"/>
      <c r="I1" s="163"/>
      <c r="J1" s="35"/>
      <c r="K1" s="164" t="s">
        <v>23</v>
      </c>
      <c r="L1" s="164"/>
      <c r="M1" s="164"/>
      <c r="N1" s="20"/>
      <c r="O1" s="20"/>
      <c r="P1" s="20"/>
      <c r="Q1" s="21"/>
      <c r="R1" s="21"/>
      <c r="S1" s="21"/>
    </row>
    <row r="2" spans="1:19" s="6" customFormat="1" ht="18.600000000000001" customHeight="1">
      <c r="A2" s="41" t="s">
        <v>24</v>
      </c>
      <c r="B2" s="163">
        <f>'Year 1'!B2</f>
        <v>0</v>
      </c>
      <c r="C2" s="163"/>
      <c r="D2" s="163"/>
      <c r="E2" s="163"/>
      <c r="F2" s="163"/>
      <c r="G2" s="163"/>
      <c r="H2" s="163"/>
      <c r="I2" s="163"/>
      <c r="J2" s="33"/>
      <c r="K2" s="165" t="s">
        <v>25</v>
      </c>
      <c r="L2" s="165"/>
      <c r="M2" s="7">
        <f>'Year 1'!M2</f>
        <v>0.36499999999999999</v>
      </c>
      <c r="N2" s="22"/>
      <c r="O2" s="22"/>
      <c r="P2" s="22"/>
      <c r="Q2" s="21"/>
      <c r="R2" s="21"/>
      <c r="S2" s="21"/>
    </row>
    <row r="3" spans="1:19" s="6" customFormat="1" ht="18.600000000000001" customHeight="1">
      <c r="A3" s="42" t="s">
        <v>26</v>
      </c>
      <c r="B3" s="166">
        <f>'Year 1'!B3</f>
        <v>0</v>
      </c>
      <c r="C3" s="166"/>
      <c r="D3" s="166"/>
      <c r="E3" s="166"/>
      <c r="F3" s="166"/>
      <c r="G3" s="166"/>
      <c r="H3" s="166"/>
      <c r="I3" s="166"/>
      <c r="J3" s="33"/>
      <c r="K3" s="165" t="s">
        <v>27</v>
      </c>
      <c r="L3" s="165"/>
      <c r="M3" s="7">
        <f>'Year 1'!M3</f>
        <v>0.43</v>
      </c>
      <c r="N3" s="22"/>
      <c r="O3" s="22"/>
      <c r="P3" s="22"/>
      <c r="Q3" s="21"/>
      <c r="R3" s="21"/>
      <c r="S3" s="21"/>
    </row>
    <row r="4" spans="1:19" s="6" customFormat="1" ht="18.600000000000001" customHeight="1">
      <c r="A4" s="41" t="s">
        <v>28</v>
      </c>
      <c r="B4" s="9">
        <f>'Year 1'!B4</f>
        <v>0</v>
      </c>
      <c r="C4" s="33"/>
      <c r="D4" s="33"/>
      <c r="E4" s="34"/>
      <c r="F4" s="34"/>
      <c r="G4" s="34"/>
      <c r="H4" s="34"/>
      <c r="I4" s="34"/>
      <c r="J4" s="34"/>
      <c r="K4" s="165" t="s">
        <v>29</v>
      </c>
      <c r="L4" s="165"/>
      <c r="M4" s="7">
        <f>'Year 1'!M4</f>
        <v>0.22</v>
      </c>
      <c r="N4" s="22"/>
      <c r="O4" s="22"/>
      <c r="P4" s="22"/>
      <c r="Q4" s="21"/>
      <c r="R4" s="21"/>
      <c r="S4" s="21"/>
    </row>
    <row r="5" spans="1:19" s="6" customFormat="1" ht="18.600000000000001" customHeight="1">
      <c r="A5" s="202" t="s">
        <v>86</v>
      </c>
      <c r="B5" s="202"/>
      <c r="C5" s="33"/>
      <c r="D5" s="33"/>
      <c r="E5" s="168" t="s">
        <v>31</v>
      </c>
      <c r="F5" s="168"/>
      <c r="G5" s="168"/>
      <c r="H5" s="168" t="s">
        <v>32</v>
      </c>
      <c r="I5" s="168"/>
      <c r="J5" s="36"/>
      <c r="K5" s="165" t="s">
        <v>33</v>
      </c>
      <c r="L5" s="165"/>
      <c r="M5" s="8">
        <v>0</v>
      </c>
      <c r="N5" s="23"/>
      <c r="O5" s="23"/>
      <c r="P5" s="23"/>
      <c r="Q5" s="21"/>
      <c r="R5" s="21"/>
      <c r="S5" s="21"/>
    </row>
    <row r="6" spans="1:19" s="6" customFormat="1" ht="18.600000000000001" customHeight="1">
      <c r="A6" s="202"/>
      <c r="B6" s="202"/>
      <c r="C6" s="169"/>
      <c r="D6" s="169"/>
      <c r="E6" s="170">
        <f>'Year 1'!H6+1</f>
        <v>46023</v>
      </c>
      <c r="F6" s="170"/>
      <c r="G6" s="170"/>
      <c r="H6" s="170">
        <f>EDATE(E6,12)-1</f>
        <v>46387</v>
      </c>
      <c r="I6" s="170"/>
      <c r="J6" s="36"/>
      <c r="K6" s="171" t="str">
        <f>'Year 1'!K6</f>
        <v>Updated: 07/26/25</v>
      </c>
      <c r="L6" s="171"/>
      <c r="M6" s="171"/>
      <c r="N6" s="24"/>
      <c r="O6" s="24"/>
      <c r="P6" s="24"/>
      <c r="Q6" s="21"/>
      <c r="R6" s="21"/>
      <c r="S6" s="21"/>
    </row>
    <row r="7" spans="1:19" s="26" customFormat="1" ht="18.600000000000001" customHeight="1">
      <c r="A7" s="37"/>
      <c r="B7" s="38"/>
      <c r="C7" s="38"/>
      <c r="D7" s="38"/>
      <c r="E7" s="38"/>
      <c r="F7" s="25"/>
      <c r="G7" s="25"/>
      <c r="K7" s="39"/>
      <c r="L7" s="39"/>
      <c r="M7" s="25"/>
      <c r="N7" s="25"/>
      <c r="O7" s="25"/>
    </row>
    <row r="8" spans="1:19" ht="41.45" customHeight="1">
      <c r="A8" s="2" t="s">
        <v>35</v>
      </c>
      <c r="B8" s="3" t="s">
        <v>36</v>
      </c>
      <c r="C8" s="176" t="s">
        <v>37</v>
      </c>
      <c r="D8" s="177"/>
      <c r="E8" s="176" t="s">
        <v>38</v>
      </c>
      <c r="F8" s="177"/>
      <c r="G8" s="176" t="s">
        <v>39</v>
      </c>
      <c r="H8" s="177"/>
      <c r="I8" s="3" t="s">
        <v>40</v>
      </c>
      <c r="J8" s="3" t="s">
        <v>41</v>
      </c>
      <c r="K8" s="3" t="s">
        <v>42</v>
      </c>
      <c r="L8" s="3" t="s">
        <v>43</v>
      </c>
      <c r="M8" s="3" t="s">
        <v>44</v>
      </c>
    </row>
    <row r="9" spans="1:19" ht="16.350000000000001" customHeight="1">
      <c r="A9" s="81"/>
      <c r="B9" s="10" t="s">
        <v>45</v>
      </c>
      <c r="C9" s="10">
        <v>0</v>
      </c>
      <c r="D9" s="11" t="s">
        <v>46</v>
      </c>
      <c r="E9" s="10">
        <v>0</v>
      </c>
      <c r="F9" s="12" t="s">
        <v>46</v>
      </c>
      <c r="G9" s="13">
        <v>0</v>
      </c>
      <c r="H9" s="11" t="s">
        <v>46</v>
      </c>
      <c r="I9" s="172">
        <f>ROUND((C9*1/12)*(A10),0)</f>
        <v>0</v>
      </c>
      <c r="J9" s="172">
        <f>ROUND(((E9+G9)*(1/9)*A10), 0)</f>
        <v>0</v>
      </c>
      <c r="K9" s="43"/>
      <c r="L9" s="172">
        <f>ROUND((J9*K10)+(I9*K10),0)</f>
        <v>0</v>
      </c>
      <c r="M9" s="172">
        <f>ROUND((SUM(I9+J9+L9)),0)</f>
        <v>0</v>
      </c>
      <c r="O9" s="27"/>
      <c r="P9" s="27"/>
    </row>
    <row r="10" spans="1:19" ht="16.350000000000001" customHeight="1">
      <c r="A10" s="80">
        <f>'Year 1'!A10*1.03</f>
        <v>0</v>
      </c>
      <c r="B10" s="5" t="s">
        <v>47</v>
      </c>
      <c r="C10" s="14">
        <f>C9/12*100</f>
        <v>0</v>
      </c>
      <c r="D10" s="14" t="s">
        <v>48</v>
      </c>
      <c r="E10" s="14">
        <f>E9/9*100</f>
        <v>0</v>
      </c>
      <c r="F10" s="15" t="s">
        <v>48</v>
      </c>
      <c r="G10" s="15">
        <f>G9/3*100</f>
        <v>0</v>
      </c>
      <c r="H10" s="14" t="s">
        <v>48</v>
      </c>
      <c r="I10" s="173"/>
      <c r="J10" s="173"/>
      <c r="K10" s="4"/>
      <c r="L10" s="173"/>
      <c r="M10" s="173"/>
      <c r="O10" s="28"/>
      <c r="P10" s="29"/>
    </row>
    <row r="11" spans="1:19" ht="16.350000000000001" customHeight="1">
      <c r="A11" s="82"/>
      <c r="B11" s="10" t="s">
        <v>45</v>
      </c>
      <c r="C11" s="10">
        <v>0</v>
      </c>
      <c r="D11" s="11" t="s">
        <v>46</v>
      </c>
      <c r="E11" s="10">
        <v>0</v>
      </c>
      <c r="F11" s="12" t="s">
        <v>46</v>
      </c>
      <c r="G11" s="13">
        <v>0</v>
      </c>
      <c r="H11" s="11" t="s">
        <v>46</v>
      </c>
      <c r="I11" s="172">
        <f>ROUND((C11*1/12)*(A12),0)</f>
        <v>0</v>
      </c>
      <c r="J11" s="172">
        <f>ROUND(((E11+G11)*(1/9)*A12), 0)</f>
        <v>0</v>
      </c>
      <c r="K11" s="44"/>
      <c r="L11" s="172">
        <f>ROUND((J11*K12)+(I11*K12),0)</f>
        <v>0</v>
      </c>
      <c r="M11" s="172">
        <f>ROUND((SUM(I11+J11+L11)),0)</f>
        <v>0</v>
      </c>
      <c r="O11" s="27"/>
      <c r="P11" s="27"/>
    </row>
    <row r="12" spans="1:19" ht="16.350000000000001" customHeight="1">
      <c r="A12" s="80">
        <f>'Year 1'!A12*1.03</f>
        <v>0</v>
      </c>
      <c r="B12" s="5" t="s">
        <v>47</v>
      </c>
      <c r="C12" s="14">
        <f>C11/12*100</f>
        <v>0</v>
      </c>
      <c r="D12" s="14" t="s">
        <v>48</v>
      </c>
      <c r="E12" s="14">
        <f>E11/9*100</f>
        <v>0</v>
      </c>
      <c r="F12" s="15" t="s">
        <v>48</v>
      </c>
      <c r="G12" s="15">
        <f>G11/3*100</f>
        <v>0</v>
      </c>
      <c r="H12" s="14" t="s">
        <v>48</v>
      </c>
      <c r="I12" s="173"/>
      <c r="J12" s="173"/>
      <c r="K12" s="4"/>
      <c r="L12" s="173"/>
      <c r="M12" s="173"/>
      <c r="O12" s="28"/>
      <c r="P12" s="29"/>
    </row>
    <row r="13" spans="1:19" ht="16.350000000000001" customHeight="1">
      <c r="A13" s="83"/>
      <c r="B13" s="10" t="s">
        <v>45</v>
      </c>
      <c r="C13" s="10">
        <v>0</v>
      </c>
      <c r="D13" s="11" t="s">
        <v>46</v>
      </c>
      <c r="E13" s="10">
        <v>0</v>
      </c>
      <c r="F13" s="12" t="s">
        <v>46</v>
      </c>
      <c r="G13" s="13">
        <v>0</v>
      </c>
      <c r="H13" s="11" t="s">
        <v>46</v>
      </c>
      <c r="I13" s="172">
        <f>ROUND((C13*1/12)*(A14),0)</f>
        <v>0</v>
      </c>
      <c r="J13" s="172">
        <f>ROUND(((E13+G13)*(1/9)*A14), 0)</f>
        <v>0</v>
      </c>
      <c r="K13" s="45"/>
      <c r="L13" s="172">
        <f>ROUND((J13*K14)+(I13*K14),0)</f>
        <v>0</v>
      </c>
      <c r="M13" s="172">
        <f>ROUND((SUM(I13+J13+L13)),0)</f>
        <v>0</v>
      </c>
      <c r="O13" s="30"/>
      <c r="P13" s="27"/>
    </row>
    <row r="14" spans="1:19" ht="16.350000000000001" customHeight="1">
      <c r="A14" s="80">
        <f>'Year 1'!A14*1.03</f>
        <v>0</v>
      </c>
      <c r="B14" s="5" t="s">
        <v>47</v>
      </c>
      <c r="C14" s="14">
        <f>C13/12*100</f>
        <v>0</v>
      </c>
      <c r="D14" s="14" t="s">
        <v>48</v>
      </c>
      <c r="E14" s="14">
        <f>E13/9*100</f>
        <v>0</v>
      </c>
      <c r="F14" s="15" t="s">
        <v>48</v>
      </c>
      <c r="G14" s="15">
        <f>G13/3*100</f>
        <v>0</v>
      </c>
      <c r="H14" s="14" t="s">
        <v>48</v>
      </c>
      <c r="I14" s="173"/>
      <c r="J14" s="173"/>
      <c r="K14" s="4"/>
      <c r="L14" s="173"/>
      <c r="M14" s="173"/>
      <c r="O14" s="28"/>
      <c r="P14" s="29"/>
    </row>
    <row r="15" spans="1:19" ht="16.350000000000001" customHeight="1">
      <c r="A15" s="83" t="s">
        <v>49</v>
      </c>
      <c r="B15" s="10" t="s">
        <v>45</v>
      </c>
      <c r="C15" s="10">
        <v>0</v>
      </c>
      <c r="D15" s="11" t="s">
        <v>46</v>
      </c>
      <c r="E15" s="10">
        <v>0</v>
      </c>
      <c r="F15" s="12" t="s">
        <v>46</v>
      </c>
      <c r="G15" s="13">
        <v>0</v>
      </c>
      <c r="H15" s="11" t="s">
        <v>46</v>
      </c>
      <c r="I15" s="172">
        <f>ROUND((C15*1/12)*(A16),0)</f>
        <v>0</v>
      </c>
      <c r="J15" s="172">
        <f>ROUND(((E15+G15)*(1/9)*A16), 0)</f>
        <v>0</v>
      </c>
      <c r="K15" s="45"/>
      <c r="L15" s="172">
        <f>ROUND((J15*K16)+(I15*K16),0)</f>
        <v>0</v>
      </c>
      <c r="M15" s="172">
        <f>ROUND((SUM(I15+J15+L15)),0)</f>
        <v>0</v>
      </c>
      <c r="O15" s="30"/>
      <c r="P15" s="27"/>
    </row>
    <row r="16" spans="1:19" ht="16.350000000000001" customHeight="1">
      <c r="A16" s="80">
        <f>'Year 1'!A16*1.03</f>
        <v>0</v>
      </c>
      <c r="B16" s="5" t="s">
        <v>47</v>
      </c>
      <c r="C16" s="14">
        <f>C15/12*100</f>
        <v>0</v>
      </c>
      <c r="D16" s="14" t="s">
        <v>48</v>
      </c>
      <c r="E16" s="14">
        <f>E15/9*100</f>
        <v>0</v>
      </c>
      <c r="F16" s="15" t="s">
        <v>48</v>
      </c>
      <c r="G16" s="15">
        <f>G15/3*100</f>
        <v>0</v>
      </c>
      <c r="H16" s="14" t="s">
        <v>48</v>
      </c>
      <c r="I16" s="173"/>
      <c r="J16" s="173"/>
      <c r="K16" s="4"/>
      <c r="L16" s="173"/>
      <c r="M16" s="173"/>
      <c r="O16" s="28"/>
      <c r="P16" s="31"/>
    </row>
    <row r="17" spans="1:16" ht="16.350000000000001" customHeight="1" outlineLevel="1">
      <c r="A17" s="83"/>
      <c r="B17" s="10" t="s">
        <v>45</v>
      </c>
      <c r="C17" s="10">
        <v>0</v>
      </c>
      <c r="D17" s="11" t="s">
        <v>46</v>
      </c>
      <c r="E17" s="10">
        <v>0</v>
      </c>
      <c r="F17" s="12" t="s">
        <v>46</v>
      </c>
      <c r="G17" s="13">
        <v>0</v>
      </c>
      <c r="H17" s="11" t="s">
        <v>46</v>
      </c>
      <c r="I17" s="172">
        <f>ROUND((C17*1/12)*(A18),0)</f>
        <v>0</v>
      </c>
      <c r="J17" s="172">
        <f>ROUND(((E17+G17)*(1/9)*A18), 0)</f>
        <v>0</v>
      </c>
      <c r="K17" s="45"/>
      <c r="L17" s="172">
        <f>ROUND((J17*K18)+(I17*K18),0)</f>
        <v>0</v>
      </c>
      <c r="M17" s="172">
        <f>ROUND((SUM(I17+J17+L17)),0)</f>
        <v>0</v>
      </c>
      <c r="O17" s="30"/>
      <c r="P17" s="27"/>
    </row>
    <row r="18" spans="1:16" ht="16.350000000000001" customHeight="1" outlineLevel="1">
      <c r="A18" s="80">
        <f>'Year 1'!A18*1.03</f>
        <v>0</v>
      </c>
      <c r="B18" s="5" t="s">
        <v>47</v>
      </c>
      <c r="C18" s="14">
        <f>C17/12*100</f>
        <v>0</v>
      </c>
      <c r="D18" s="14" t="s">
        <v>48</v>
      </c>
      <c r="E18" s="14">
        <f>E17/9*100</f>
        <v>0</v>
      </c>
      <c r="F18" s="15" t="s">
        <v>48</v>
      </c>
      <c r="G18" s="15">
        <f>G17/3*100</f>
        <v>0</v>
      </c>
      <c r="H18" s="14" t="s">
        <v>48</v>
      </c>
      <c r="I18" s="173"/>
      <c r="J18" s="173"/>
      <c r="K18" s="4"/>
      <c r="L18" s="173"/>
      <c r="M18" s="173"/>
      <c r="O18" s="32"/>
      <c r="P18" s="32"/>
    </row>
    <row r="19" spans="1:16" ht="16.350000000000001" customHeight="1" outlineLevel="1">
      <c r="A19" s="83"/>
      <c r="B19" s="10" t="s">
        <v>45</v>
      </c>
      <c r="C19" s="10">
        <v>0</v>
      </c>
      <c r="D19" s="11" t="s">
        <v>46</v>
      </c>
      <c r="E19" s="10">
        <v>0</v>
      </c>
      <c r="F19" s="12" t="s">
        <v>46</v>
      </c>
      <c r="G19" s="13">
        <v>0</v>
      </c>
      <c r="H19" s="11" t="s">
        <v>46</v>
      </c>
      <c r="I19" s="172">
        <f>ROUND((C19*1/12)*(A20),0)</f>
        <v>0</v>
      </c>
      <c r="J19" s="172">
        <f>ROUND(((E19+G19)*(1/9)*A20), 0)</f>
        <v>0</v>
      </c>
      <c r="K19" s="45"/>
      <c r="L19" s="172">
        <f>ROUND((J19*K20)+(I19*K20),0)</f>
        <v>0</v>
      </c>
      <c r="M19" s="172">
        <f>ROUND((SUM(I19+J19+L19)),0)</f>
        <v>0</v>
      </c>
    </row>
    <row r="20" spans="1:16" ht="16.350000000000001" customHeight="1" outlineLevel="1">
      <c r="A20" s="80">
        <f>'Year 1'!A20*1.03</f>
        <v>0</v>
      </c>
      <c r="B20" s="5" t="s">
        <v>47</v>
      </c>
      <c r="C20" s="14">
        <f>C19/12*100</f>
        <v>0</v>
      </c>
      <c r="D20" s="14" t="s">
        <v>48</v>
      </c>
      <c r="E20" s="14">
        <f>E19/9*100</f>
        <v>0</v>
      </c>
      <c r="F20" s="15" t="s">
        <v>48</v>
      </c>
      <c r="G20" s="15">
        <f>G19/3*100</f>
        <v>0</v>
      </c>
      <c r="H20" s="14" t="s">
        <v>48</v>
      </c>
      <c r="I20" s="173"/>
      <c r="J20" s="173"/>
      <c r="K20" s="4"/>
      <c r="L20" s="173"/>
      <c r="M20" s="173"/>
    </row>
    <row r="21" spans="1:16" ht="16.350000000000001" customHeight="1" outlineLevel="1">
      <c r="A21" s="83"/>
      <c r="B21" s="10" t="s">
        <v>45</v>
      </c>
      <c r="C21" s="10">
        <v>0</v>
      </c>
      <c r="D21" s="11" t="s">
        <v>46</v>
      </c>
      <c r="E21" s="10">
        <v>0</v>
      </c>
      <c r="F21" s="12" t="s">
        <v>46</v>
      </c>
      <c r="G21" s="13">
        <v>0</v>
      </c>
      <c r="H21" s="11" t="s">
        <v>46</v>
      </c>
      <c r="I21" s="172">
        <f>ROUND((C21*1/12)*(A22),0)</f>
        <v>0</v>
      </c>
      <c r="J21" s="172">
        <f>ROUND(((E21+G21)*(1/9)*A22), 0)</f>
        <v>0</v>
      </c>
      <c r="K21" s="45"/>
      <c r="L21" s="172">
        <f>ROUND((J21*K22)+(I21*K22),0)</f>
        <v>0</v>
      </c>
      <c r="M21" s="172">
        <f>ROUND((SUM(I21+J21+L21)),0)</f>
        <v>0</v>
      </c>
    </row>
    <row r="22" spans="1:16" ht="16.350000000000001" customHeight="1" outlineLevel="1">
      <c r="A22" s="80">
        <f>'Year 1'!A22*1.03</f>
        <v>0</v>
      </c>
      <c r="B22" s="5" t="s">
        <v>47</v>
      </c>
      <c r="C22" s="14">
        <f>C21/12*100</f>
        <v>0</v>
      </c>
      <c r="D22" s="14" t="s">
        <v>48</v>
      </c>
      <c r="E22" s="14">
        <f>E21/9*100</f>
        <v>0</v>
      </c>
      <c r="F22" s="15" t="s">
        <v>48</v>
      </c>
      <c r="G22" s="15">
        <f>G21/3*100</f>
        <v>0</v>
      </c>
      <c r="H22" s="14" t="s">
        <v>48</v>
      </c>
      <c r="I22" s="173"/>
      <c r="J22" s="173"/>
      <c r="K22" s="4"/>
      <c r="L22" s="173"/>
      <c r="M22" s="173"/>
    </row>
    <row r="23" spans="1:16" ht="16.350000000000001" customHeight="1" outlineLevel="1">
      <c r="A23" s="83"/>
      <c r="B23" s="10" t="s">
        <v>45</v>
      </c>
      <c r="C23" s="10">
        <v>0</v>
      </c>
      <c r="D23" s="11" t="s">
        <v>46</v>
      </c>
      <c r="E23" s="10">
        <v>0</v>
      </c>
      <c r="F23" s="12" t="s">
        <v>46</v>
      </c>
      <c r="G23" s="13">
        <v>0</v>
      </c>
      <c r="H23" s="11" t="s">
        <v>46</v>
      </c>
      <c r="I23" s="172">
        <f>ROUND((C23*1/12)*(A24),0)</f>
        <v>0</v>
      </c>
      <c r="J23" s="172">
        <f>ROUND(((E23+G23)*(1/9)*A24), 0)</f>
        <v>0</v>
      </c>
      <c r="K23" s="45"/>
      <c r="L23" s="172">
        <f>ROUND((J23*K24)+(I23*K24),0)</f>
        <v>0</v>
      </c>
      <c r="M23" s="172">
        <f>ROUND((SUM(I23+J23+L23)),0)</f>
        <v>0</v>
      </c>
    </row>
    <row r="24" spans="1:16" ht="16.350000000000001" customHeight="1" outlineLevel="1">
      <c r="A24" s="80">
        <f>'Year 1'!A24*1.03</f>
        <v>0</v>
      </c>
      <c r="B24" s="5" t="s">
        <v>47</v>
      </c>
      <c r="C24" s="14">
        <f>C23/12*100</f>
        <v>0</v>
      </c>
      <c r="D24" s="14" t="s">
        <v>48</v>
      </c>
      <c r="E24" s="14">
        <f>E23/9*100</f>
        <v>0</v>
      </c>
      <c r="F24" s="15" t="s">
        <v>48</v>
      </c>
      <c r="G24" s="15">
        <f>G23/3*100</f>
        <v>0</v>
      </c>
      <c r="H24" s="14" t="s">
        <v>48</v>
      </c>
      <c r="I24" s="173"/>
      <c r="J24" s="173"/>
      <c r="K24" s="4"/>
      <c r="L24" s="173"/>
      <c r="M24" s="173"/>
    </row>
    <row r="25" spans="1:16" ht="16.350000000000001" customHeight="1" outlineLevel="1">
      <c r="A25" s="83"/>
      <c r="B25" s="10" t="s">
        <v>45</v>
      </c>
      <c r="C25" s="10">
        <v>0</v>
      </c>
      <c r="D25" s="11" t="s">
        <v>46</v>
      </c>
      <c r="E25" s="10">
        <v>0</v>
      </c>
      <c r="F25" s="12" t="s">
        <v>46</v>
      </c>
      <c r="G25" s="13">
        <v>0</v>
      </c>
      <c r="H25" s="11" t="s">
        <v>46</v>
      </c>
      <c r="I25" s="172">
        <f>ROUND((C25*1/12)*(A26),0)</f>
        <v>0</v>
      </c>
      <c r="J25" s="172">
        <f>ROUND(((E25+G25)*(1/9)*A26), 0)</f>
        <v>0</v>
      </c>
      <c r="K25" s="45"/>
      <c r="L25" s="172">
        <f>ROUND((J25*K26)+(I25*K26),0)</f>
        <v>0</v>
      </c>
      <c r="M25" s="172">
        <f>ROUND((SUM(I25+J25+L25)),0)</f>
        <v>0</v>
      </c>
    </row>
    <row r="26" spans="1:16" ht="16.350000000000001" customHeight="1" outlineLevel="1">
      <c r="A26" s="80">
        <f>'Year 1'!A26*1.03</f>
        <v>0</v>
      </c>
      <c r="B26" s="5" t="s">
        <v>47</v>
      </c>
      <c r="C26" s="14">
        <f>C25/12*100</f>
        <v>0</v>
      </c>
      <c r="D26" s="14" t="s">
        <v>48</v>
      </c>
      <c r="E26" s="14">
        <f>E25/9*100</f>
        <v>0</v>
      </c>
      <c r="F26" s="15" t="s">
        <v>48</v>
      </c>
      <c r="G26" s="15">
        <f>G25/3*100</f>
        <v>0</v>
      </c>
      <c r="H26" s="14" t="s">
        <v>48</v>
      </c>
      <c r="I26" s="173"/>
      <c r="J26" s="173"/>
      <c r="K26" s="4"/>
      <c r="L26" s="173"/>
      <c r="M26" s="173"/>
    </row>
    <row r="27" spans="1:16" ht="16.350000000000001" customHeight="1" outlineLevel="1">
      <c r="A27" s="83"/>
      <c r="B27" s="10" t="s">
        <v>45</v>
      </c>
      <c r="C27" s="10">
        <v>0</v>
      </c>
      <c r="D27" s="11" t="s">
        <v>46</v>
      </c>
      <c r="E27" s="10">
        <v>0</v>
      </c>
      <c r="F27" s="12" t="s">
        <v>46</v>
      </c>
      <c r="G27" s="13">
        <v>0</v>
      </c>
      <c r="H27" s="11" t="s">
        <v>46</v>
      </c>
      <c r="I27" s="172">
        <f>ROUND((C27*1/12)*(A28),0)</f>
        <v>0</v>
      </c>
      <c r="J27" s="172">
        <f>ROUND(((E27+G27)*(1/9)*A28), 0)</f>
        <v>0</v>
      </c>
      <c r="K27" s="45"/>
      <c r="L27" s="172">
        <f>ROUND((J27*K28)+(I27*K28),0)</f>
        <v>0</v>
      </c>
      <c r="M27" s="172">
        <f>ROUND((SUM(I27+J27+L27)),0)</f>
        <v>0</v>
      </c>
    </row>
    <row r="28" spans="1:16" ht="16.350000000000001" customHeight="1" outlineLevel="1">
      <c r="A28" s="80">
        <f>'Year 1'!A28*1.03</f>
        <v>0</v>
      </c>
      <c r="B28" s="5" t="s">
        <v>47</v>
      </c>
      <c r="C28" s="14">
        <f>C27/12*100</f>
        <v>0</v>
      </c>
      <c r="D28" s="14" t="s">
        <v>48</v>
      </c>
      <c r="E28" s="14">
        <f>E27/9*100</f>
        <v>0</v>
      </c>
      <c r="F28" s="15" t="s">
        <v>48</v>
      </c>
      <c r="G28" s="15">
        <f>G27/3*100</f>
        <v>0</v>
      </c>
      <c r="H28" s="14" t="s">
        <v>48</v>
      </c>
      <c r="I28" s="173"/>
      <c r="J28" s="173"/>
      <c r="K28" s="4"/>
      <c r="L28" s="173"/>
      <c r="M28" s="173"/>
    </row>
    <row r="29" spans="1:16" s="18" customFormat="1" ht="33" customHeight="1" outlineLevel="1">
      <c r="A29" s="46"/>
      <c r="B29" s="16"/>
      <c r="C29" s="47"/>
      <c r="D29" s="47"/>
      <c r="E29" s="47"/>
      <c r="F29" s="48"/>
      <c r="G29" s="48"/>
      <c r="H29" s="47"/>
      <c r="I29" s="49"/>
      <c r="J29" s="49"/>
      <c r="K29" s="62"/>
      <c r="L29" s="49"/>
      <c r="M29" s="49"/>
    </row>
    <row r="30" spans="1:16" ht="27.95" customHeight="1">
      <c r="A30" s="18"/>
      <c r="B30" s="182" t="s">
        <v>50</v>
      </c>
      <c r="C30" s="183"/>
      <c r="D30" s="183"/>
      <c r="E30" s="51"/>
      <c r="F30" s="51"/>
      <c r="G30" s="51"/>
      <c r="H30" s="51"/>
      <c r="I30" s="58"/>
      <c r="J30" s="160"/>
      <c r="K30" s="18"/>
      <c r="L30" s="53"/>
      <c r="M30" s="53"/>
    </row>
    <row r="31" spans="1:16" ht="17.100000000000001" customHeight="1">
      <c r="A31" s="18"/>
      <c r="B31" s="19" t="s">
        <v>51</v>
      </c>
      <c r="C31" s="152"/>
      <c r="D31" s="152"/>
      <c r="E31" s="54"/>
      <c r="F31" s="54"/>
      <c r="G31" s="54"/>
      <c r="H31" s="54"/>
      <c r="I31" s="58"/>
      <c r="J31" s="151">
        <f>J33-J32</f>
        <v>0</v>
      </c>
      <c r="K31" s="18"/>
      <c r="L31" s="53"/>
      <c r="M31" s="53"/>
    </row>
    <row r="32" spans="1:16" ht="17.100000000000001" customHeight="1" thickBot="1">
      <c r="A32" s="18"/>
      <c r="B32" s="55" t="s">
        <v>52</v>
      </c>
      <c r="C32" s="153"/>
      <c r="D32" s="153"/>
      <c r="E32" s="56"/>
      <c r="F32" s="56"/>
      <c r="G32" s="56"/>
      <c r="H32" s="56"/>
      <c r="I32" s="53"/>
      <c r="J32" s="90">
        <f>ROUND((SUM(L9:L28)),0)</f>
        <v>0</v>
      </c>
      <c r="K32" s="18"/>
      <c r="L32" s="53"/>
      <c r="M32" s="53"/>
    </row>
    <row r="33" spans="1:13" ht="27.95" customHeight="1" thickBot="1">
      <c r="A33" s="18"/>
      <c r="B33" s="184" t="s">
        <v>53</v>
      </c>
      <c r="C33" s="185"/>
      <c r="D33" s="185"/>
      <c r="E33" s="59"/>
      <c r="F33" s="59"/>
      <c r="G33" s="59"/>
      <c r="H33" s="59"/>
      <c r="I33" s="60"/>
      <c r="J33" s="91">
        <f>ROUND((SUM(M9:M28)),0)</f>
        <v>0</v>
      </c>
      <c r="K33" s="18"/>
      <c r="L33" s="53"/>
      <c r="M33" s="53"/>
    </row>
    <row r="34" spans="1:13">
      <c r="A34" s="18"/>
      <c r="B34" s="69"/>
      <c r="C34" s="50"/>
      <c r="D34" s="50"/>
      <c r="E34" s="50"/>
      <c r="F34" s="50"/>
      <c r="G34" s="50"/>
      <c r="H34" s="50"/>
      <c r="I34" s="50"/>
      <c r="J34" s="92"/>
      <c r="K34" s="18"/>
      <c r="L34" s="18"/>
      <c r="M34" s="18"/>
    </row>
    <row r="35" spans="1:13" ht="17.100000000000001">
      <c r="A35" s="18"/>
      <c r="B35" s="154" t="s">
        <v>54</v>
      </c>
      <c r="C35" s="16"/>
      <c r="D35" s="16"/>
      <c r="E35" s="16"/>
      <c r="F35" s="16"/>
      <c r="G35" s="16"/>
      <c r="H35" s="16"/>
      <c r="I35" s="16"/>
      <c r="J35" s="93"/>
      <c r="K35" s="18"/>
      <c r="L35" s="18"/>
      <c r="M35" s="18"/>
    </row>
    <row r="36" spans="1:13" ht="17.100000000000001">
      <c r="A36" s="18"/>
      <c r="B36" s="68" t="s">
        <v>55</v>
      </c>
      <c r="C36" s="16"/>
      <c r="D36" s="16"/>
      <c r="E36" s="16"/>
      <c r="F36" s="16"/>
      <c r="G36" s="16"/>
      <c r="H36" s="16"/>
      <c r="I36" s="16"/>
      <c r="J36" s="94">
        <v>0</v>
      </c>
      <c r="K36" s="18"/>
      <c r="L36" s="63"/>
      <c r="M36" s="64"/>
    </row>
    <row r="37" spans="1:13" ht="18" thickBot="1">
      <c r="A37" s="18"/>
      <c r="B37" s="67" t="s">
        <v>56</v>
      </c>
      <c r="C37" s="57"/>
      <c r="D37" s="57"/>
      <c r="E37" s="57"/>
      <c r="F37" s="57"/>
      <c r="G37" s="57"/>
      <c r="H37" s="57"/>
      <c r="I37" s="57"/>
      <c r="J37" s="95">
        <v>0</v>
      </c>
      <c r="K37" s="18"/>
      <c r="L37" s="63"/>
      <c r="M37" s="64"/>
    </row>
    <row r="38" spans="1:13" ht="25.35" customHeight="1" thickBot="1">
      <c r="A38" s="18"/>
      <c r="B38" s="155" t="s">
        <v>57</v>
      </c>
      <c r="C38" s="59"/>
      <c r="D38" s="59"/>
      <c r="E38" s="59"/>
      <c r="F38" s="59"/>
      <c r="G38" s="59"/>
      <c r="H38" s="59"/>
      <c r="I38" s="59"/>
      <c r="J38" s="96">
        <f>ROUND((SUM(J36:J37)),0)</f>
        <v>0</v>
      </c>
      <c r="K38" s="52"/>
      <c r="L38" s="63"/>
      <c r="M38" s="65"/>
    </row>
    <row r="39" spans="1:13" ht="28.35" customHeight="1">
      <c r="A39" s="18"/>
      <c r="B39" s="178" t="s">
        <v>58</v>
      </c>
      <c r="C39" s="179"/>
      <c r="D39" s="179"/>
      <c r="E39" s="179"/>
      <c r="F39" s="54"/>
      <c r="G39" s="54"/>
      <c r="H39" s="54"/>
      <c r="I39" s="54"/>
      <c r="J39" s="97"/>
      <c r="K39" s="52"/>
      <c r="L39" s="52"/>
      <c r="M39" s="52"/>
    </row>
    <row r="40" spans="1:13" ht="15.95" outlineLevel="1">
      <c r="A40" s="18"/>
      <c r="B40" s="19" t="s">
        <v>59</v>
      </c>
      <c r="C40" s="16"/>
      <c r="D40" s="16"/>
      <c r="E40" s="16"/>
      <c r="F40" s="16"/>
      <c r="G40" s="16"/>
      <c r="H40" s="16"/>
      <c r="I40" s="16"/>
      <c r="J40" s="98">
        <v>0</v>
      </c>
      <c r="K40" s="18"/>
      <c r="L40" s="63"/>
      <c r="M40" s="64"/>
    </row>
    <row r="41" spans="1:13" ht="15.95" outlineLevel="1">
      <c r="A41" s="18"/>
      <c r="B41" s="156" t="s">
        <v>60</v>
      </c>
      <c r="C41" s="17"/>
      <c r="D41" s="17"/>
      <c r="E41" s="17"/>
      <c r="F41" s="17"/>
      <c r="G41" s="17"/>
      <c r="H41" s="17"/>
      <c r="I41" s="17"/>
      <c r="J41" s="98">
        <v>0</v>
      </c>
      <c r="K41" s="18"/>
      <c r="L41" s="63"/>
      <c r="M41" s="64"/>
    </row>
    <row r="42" spans="1:13" ht="15.95" outlineLevel="1">
      <c r="A42" s="18"/>
      <c r="B42" s="156" t="s">
        <v>61</v>
      </c>
      <c r="C42" s="17"/>
      <c r="D42" s="17"/>
      <c r="E42" s="17"/>
      <c r="F42" s="17"/>
      <c r="G42" s="17"/>
      <c r="H42" s="17"/>
      <c r="I42" s="17"/>
      <c r="J42" s="98">
        <v>0</v>
      </c>
      <c r="K42" s="18"/>
      <c r="L42" s="63"/>
      <c r="M42" s="64"/>
    </row>
    <row r="43" spans="1:13" ht="16.350000000000001" customHeight="1" outlineLevel="1">
      <c r="A43" s="18"/>
      <c r="B43" s="180" t="s">
        <v>62</v>
      </c>
      <c r="C43" s="181"/>
      <c r="D43" s="181"/>
      <c r="E43" s="17"/>
      <c r="F43" s="17"/>
      <c r="G43" s="17"/>
      <c r="H43" s="17"/>
      <c r="I43" s="17"/>
      <c r="J43" s="98">
        <v>0</v>
      </c>
      <c r="K43" s="18"/>
      <c r="L43" s="63"/>
      <c r="M43" s="64"/>
    </row>
    <row r="44" spans="1:13" ht="16.350000000000001" customHeight="1" outlineLevel="1">
      <c r="A44" s="18"/>
      <c r="B44" s="180" t="s">
        <v>63</v>
      </c>
      <c r="C44" s="181"/>
      <c r="D44" s="181"/>
      <c r="E44" s="17"/>
      <c r="F44" s="17"/>
      <c r="G44" s="17"/>
      <c r="H44" s="17"/>
      <c r="I44" s="17"/>
      <c r="J44" s="98">
        <v>0</v>
      </c>
      <c r="K44" s="18"/>
      <c r="L44" s="63"/>
      <c r="M44" s="64"/>
    </row>
    <row r="45" spans="1:13" ht="16.350000000000001" customHeight="1" outlineLevel="1">
      <c r="A45" s="18"/>
      <c r="B45" s="180" t="s">
        <v>64</v>
      </c>
      <c r="C45" s="181"/>
      <c r="D45" s="181"/>
      <c r="E45" s="17"/>
      <c r="F45" s="17"/>
      <c r="G45" s="17"/>
      <c r="H45" s="17"/>
      <c r="I45" s="17"/>
      <c r="J45" s="98">
        <v>0</v>
      </c>
      <c r="K45" s="18"/>
      <c r="L45" s="63"/>
      <c r="M45" s="64"/>
    </row>
    <row r="46" spans="1:13" ht="15.95" outlineLevel="1">
      <c r="A46" s="18"/>
      <c r="B46" s="156" t="s">
        <v>65</v>
      </c>
      <c r="C46" s="17"/>
      <c r="D46" s="17"/>
      <c r="E46" s="17"/>
      <c r="F46" s="17"/>
      <c r="G46" s="17"/>
      <c r="H46" s="17"/>
      <c r="I46" s="17"/>
      <c r="J46" s="98">
        <v>0</v>
      </c>
      <c r="K46" s="18"/>
      <c r="L46" s="63"/>
      <c r="M46" s="64"/>
    </row>
    <row r="47" spans="1:13" ht="15.95" outlineLevel="1">
      <c r="A47" s="18"/>
      <c r="B47" s="156" t="s">
        <v>66</v>
      </c>
      <c r="C47" s="17"/>
      <c r="D47" s="17"/>
      <c r="E47" s="17"/>
      <c r="F47" s="17"/>
      <c r="G47" s="17"/>
      <c r="H47" s="17"/>
      <c r="I47" s="17"/>
      <c r="J47" s="98">
        <v>0</v>
      </c>
      <c r="K47" s="18"/>
      <c r="L47" s="63"/>
      <c r="M47" s="64"/>
    </row>
    <row r="48" spans="1:13" ht="15.95" outlineLevel="1">
      <c r="A48" s="18"/>
      <c r="B48" s="156" t="s">
        <v>67</v>
      </c>
      <c r="C48" s="17"/>
      <c r="D48" s="17"/>
      <c r="E48" s="17"/>
      <c r="F48" s="17"/>
      <c r="G48" s="17"/>
      <c r="H48" s="17"/>
      <c r="I48" s="17"/>
      <c r="J48" s="98">
        <v>0</v>
      </c>
      <c r="K48" s="18"/>
      <c r="L48" s="63"/>
      <c r="M48" s="64"/>
    </row>
    <row r="49" spans="1:13" outlineLevel="1">
      <c r="A49" s="18"/>
      <c r="B49" s="180" t="s">
        <v>68</v>
      </c>
      <c r="C49" s="181"/>
      <c r="D49" s="181"/>
      <c r="E49" s="181"/>
      <c r="F49" s="181"/>
      <c r="G49" s="181"/>
      <c r="H49" s="181"/>
      <c r="I49" s="17"/>
      <c r="J49" s="98">
        <v>0</v>
      </c>
      <c r="K49" s="18"/>
      <c r="L49" s="63"/>
      <c r="M49" s="64"/>
    </row>
    <row r="50" spans="1:13" ht="15.95" outlineLevel="1" thickBot="1">
      <c r="A50" s="18"/>
      <c r="B50" s="193" t="s">
        <v>68</v>
      </c>
      <c r="C50" s="194"/>
      <c r="D50" s="194"/>
      <c r="E50" s="194"/>
      <c r="F50" s="194"/>
      <c r="G50" s="194"/>
      <c r="H50" s="194"/>
      <c r="I50" s="57"/>
      <c r="J50" s="98">
        <v>0</v>
      </c>
      <c r="K50" s="18"/>
      <c r="L50" s="63"/>
      <c r="M50" s="64"/>
    </row>
    <row r="51" spans="1:13" ht="27.6" customHeight="1" thickBot="1">
      <c r="A51" s="18"/>
      <c r="B51" s="184" t="s">
        <v>69</v>
      </c>
      <c r="C51" s="185"/>
      <c r="D51" s="185"/>
      <c r="E51" s="185"/>
      <c r="F51" s="185"/>
      <c r="G51" s="59"/>
      <c r="H51" s="59"/>
      <c r="I51" s="59"/>
      <c r="J51" s="96">
        <f>ROUND((SUM(J40:J50)),0)</f>
        <v>0</v>
      </c>
      <c r="K51" s="52"/>
      <c r="L51" s="63"/>
      <c r="M51" s="65"/>
    </row>
    <row r="52" spans="1:13" ht="29.1" customHeight="1">
      <c r="A52" s="18"/>
      <c r="B52" s="189" t="s">
        <v>70</v>
      </c>
      <c r="C52" s="190"/>
      <c r="D52" s="190"/>
      <c r="E52" s="190"/>
      <c r="F52" s="190"/>
      <c r="G52" s="66"/>
      <c r="H52" s="66"/>
      <c r="I52" s="66"/>
      <c r="J52" s="99"/>
      <c r="K52" s="52"/>
      <c r="L52" s="52"/>
      <c r="M52" s="18"/>
    </row>
    <row r="53" spans="1:13" ht="17.100000000000001" customHeight="1" outlineLevel="1">
      <c r="A53" s="18"/>
      <c r="B53" s="191" t="s">
        <v>71</v>
      </c>
      <c r="C53" s="192"/>
      <c r="D53" s="192"/>
      <c r="E53" s="16"/>
      <c r="F53" s="16"/>
      <c r="G53" s="16"/>
      <c r="H53" s="16"/>
      <c r="I53" s="16"/>
      <c r="J53" s="98">
        <v>0</v>
      </c>
      <c r="K53" s="18"/>
      <c r="L53" s="63"/>
      <c r="M53" s="64"/>
    </row>
    <row r="54" spans="1:13" ht="17.100000000000001" customHeight="1" outlineLevel="1">
      <c r="A54" s="18"/>
      <c r="B54" s="180" t="s">
        <v>72</v>
      </c>
      <c r="C54" s="181"/>
      <c r="D54" s="181"/>
      <c r="E54" s="17"/>
      <c r="F54" s="17"/>
      <c r="G54" s="17"/>
      <c r="H54" s="17"/>
      <c r="I54" s="17"/>
      <c r="J54" s="98">
        <v>0</v>
      </c>
      <c r="K54" s="18"/>
      <c r="L54" s="63"/>
      <c r="M54" s="64"/>
    </row>
    <row r="55" spans="1:13" ht="17.100000000000001" customHeight="1" outlineLevel="1">
      <c r="A55" s="18"/>
      <c r="B55" s="180" t="s">
        <v>73</v>
      </c>
      <c r="C55" s="181"/>
      <c r="D55" s="181"/>
      <c r="E55" s="17"/>
      <c r="F55" s="17"/>
      <c r="G55" s="17"/>
      <c r="H55" s="17"/>
      <c r="I55" s="17"/>
      <c r="J55" s="98">
        <v>0</v>
      </c>
      <c r="K55" s="18"/>
      <c r="L55" s="63"/>
      <c r="M55" s="64"/>
    </row>
    <row r="56" spans="1:13" ht="17.100000000000001" customHeight="1" outlineLevel="1">
      <c r="A56" s="18"/>
      <c r="B56" s="180" t="s">
        <v>74</v>
      </c>
      <c r="C56" s="181"/>
      <c r="D56" s="181"/>
      <c r="E56" s="17"/>
      <c r="F56" s="17"/>
      <c r="G56" s="17"/>
      <c r="H56" s="17"/>
      <c r="I56" s="17"/>
      <c r="J56" s="98">
        <v>0</v>
      </c>
      <c r="K56" s="18"/>
      <c r="L56" s="63"/>
      <c r="M56" s="64"/>
    </row>
    <row r="57" spans="1:13" ht="15.95" outlineLevel="1">
      <c r="A57" s="18"/>
      <c r="B57" s="156" t="s">
        <v>75</v>
      </c>
      <c r="C57" s="17"/>
      <c r="D57" s="17"/>
      <c r="E57" s="17"/>
      <c r="F57" s="17"/>
      <c r="G57" s="17"/>
      <c r="H57" s="17"/>
      <c r="I57" s="17"/>
      <c r="J57" s="98">
        <v>0</v>
      </c>
      <c r="K57" s="18"/>
      <c r="L57" s="63"/>
      <c r="M57" s="64"/>
    </row>
    <row r="58" spans="1:13" ht="17.100000000000001" outlineLevel="1">
      <c r="A58" s="18"/>
      <c r="B58" s="157" t="s">
        <v>76</v>
      </c>
      <c r="C58" s="17"/>
      <c r="D58" s="17"/>
      <c r="E58" s="17"/>
      <c r="F58" s="17"/>
      <c r="G58" s="17"/>
      <c r="H58" s="17"/>
      <c r="I58" s="17"/>
      <c r="J58" s="98">
        <v>0</v>
      </c>
      <c r="K58" s="18"/>
      <c r="L58" s="63"/>
      <c r="M58" s="64"/>
    </row>
    <row r="59" spans="1:13" ht="15.95" outlineLevel="1">
      <c r="A59" s="18"/>
      <c r="B59" s="156" t="s">
        <v>77</v>
      </c>
      <c r="C59" s="17"/>
      <c r="D59" s="17"/>
      <c r="E59" s="17"/>
      <c r="F59" s="17"/>
      <c r="G59" s="17"/>
      <c r="H59" s="17"/>
      <c r="I59" s="17"/>
      <c r="J59" s="98">
        <v>0</v>
      </c>
      <c r="K59" s="18"/>
      <c r="L59" s="63"/>
      <c r="M59" s="64"/>
    </row>
    <row r="60" spans="1:13" ht="28.35" customHeight="1" outlineLevel="1">
      <c r="A60" s="18"/>
      <c r="B60" s="182" t="s">
        <v>78</v>
      </c>
      <c r="C60" s="183"/>
      <c r="D60" s="183"/>
      <c r="E60" s="183"/>
      <c r="F60" s="183"/>
      <c r="G60" s="183"/>
      <c r="H60" s="183"/>
      <c r="I60" s="51"/>
      <c r="J60" s="98"/>
      <c r="K60" s="52"/>
      <c r="L60" s="63"/>
      <c r="M60" s="64"/>
    </row>
    <row r="61" spans="1:13" ht="15.95" outlineLevel="1">
      <c r="A61" s="18"/>
      <c r="B61" s="156" t="s">
        <v>77</v>
      </c>
      <c r="C61" s="17"/>
      <c r="D61" s="17"/>
      <c r="E61" s="17"/>
      <c r="F61" s="17"/>
      <c r="G61" s="17"/>
      <c r="H61" s="17"/>
      <c r="I61" s="17"/>
      <c r="J61" s="98">
        <v>0</v>
      </c>
      <c r="K61" s="18"/>
      <c r="L61" s="63"/>
      <c r="M61" s="64"/>
    </row>
    <row r="62" spans="1:13" ht="15.95" outlineLevel="1">
      <c r="A62" s="18"/>
      <c r="B62" s="156" t="s">
        <v>79</v>
      </c>
      <c r="C62" s="17"/>
      <c r="D62" s="17"/>
      <c r="E62" s="17"/>
      <c r="F62" s="17"/>
      <c r="G62" s="17"/>
      <c r="H62" s="17"/>
      <c r="I62" s="17"/>
      <c r="J62" s="98">
        <v>0</v>
      </c>
      <c r="K62" s="18"/>
      <c r="L62" s="63"/>
      <c r="M62" s="64"/>
    </row>
    <row r="63" spans="1:13" ht="15.95" outlineLevel="1">
      <c r="A63" s="18"/>
      <c r="B63" s="156" t="s">
        <v>80</v>
      </c>
      <c r="C63" s="17"/>
      <c r="D63" s="17"/>
      <c r="E63" s="17"/>
      <c r="F63" s="17"/>
      <c r="G63" s="17"/>
      <c r="H63" s="17"/>
      <c r="I63" s="17"/>
      <c r="J63" s="98">
        <v>0</v>
      </c>
      <c r="K63" s="18"/>
      <c r="L63" s="63"/>
      <c r="M63" s="64"/>
    </row>
    <row r="64" spans="1:13" ht="15.95" outlineLevel="1" thickBot="1">
      <c r="A64" s="18"/>
      <c r="B64" s="193" t="s">
        <v>68</v>
      </c>
      <c r="C64" s="194"/>
      <c r="D64" s="194"/>
      <c r="E64" s="194"/>
      <c r="F64" s="194"/>
      <c r="G64" s="194"/>
      <c r="H64" s="194"/>
      <c r="I64" s="57"/>
      <c r="J64" s="100">
        <v>0</v>
      </c>
      <c r="K64" s="18"/>
      <c r="L64" s="63"/>
      <c r="M64" s="64"/>
    </row>
    <row r="65" spans="1:13" ht="26.1" customHeight="1" outlineLevel="1" thickBot="1">
      <c r="A65" s="18"/>
      <c r="B65" s="184" t="s">
        <v>81</v>
      </c>
      <c r="C65" s="185"/>
      <c r="D65" s="185"/>
      <c r="E65" s="185"/>
      <c r="F65" s="61"/>
      <c r="G65" s="61"/>
      <c r="H65" s="61"/>
      <c r="I65" s="61"/>
      <c r="J65" s="101">
        <f>ROUND((SUM(J53:J64)),0)</f>
        <v>0</v>
      </c>
      <c r="K65" s="18"/>
      <c r="L65" s="63"/>
      <c r="M65" s="64"/>
    </row>
    <row r="66" spans="1:13" ht="26.45" customHeight="1" outlineLevel="1" thickBot="1">
      <c r="A66" s="18"/>
      <c r="B66" s="70"/>
      <c r="C66" s="18"/>
      <c r="D66" s="18"/>
      <c r="E66" s="18"/>
      <c r="F66" s="18"/>
      <c r="G66" s="18"/>
      <c r="H66" s="18"/>
      <c r="I66" s="18"/>
      <c r="J66" s="102"/>
      <c r="K66" s="18"/>
      <c r="L66" s="63"/>
      <c r="M66" s="64"/>
    </row>
    <row r="67" spans="1:13" ht="22.35" customHeight="1" thickBot="1">
      <c r="A67" s="18"/>
      <c r="B67" s="195" t="s">
        <v>82</v>
      </c>
      <c r="C67" s="196"/>
      <c r="D67" s="196"/>
      <c r="E67" s="71"/>
      <c r="F67" s="71"/>
      <c r="G67" s="71"/>
      <c r="H67" s="71"/>
      <c r="I67" s="71"/>
      <c r="J67" s="103">
        <f>ROUND((SUM(J33,J38,J51)),0)</f>
        <v>0</v>
      </c>
      <c r="K67" s="18"/>
      <c r="L67" s="63"/>
      <c r="M67" s="65"/>
    </row>
    <row r="68" spans="1:13" ht="22.35" customHeight="1" thickBot="1">
      <c r="A68" s="18"/>
      <c r="B68" s="158" t="s">
        <v>83</v>
      </c>
      <c r="C68" s="72"/>
      <c r="D68" s="72"/>
      <c r="E68" s="72"/>
      <c r="F68" s="73"/>
      <c r="G68" s="72"/>
      <c r="H68" s="72"/>
      <c r="I68" s="72"/>
      <c r="J68" s="104">
        <f>ROUND((SUM(J65,J67)),0)</f>
        <v>0</v>
      </c>
      <c r="K68" s="18"/>
      <c r="L68" s="63"/>
      <c r="M68" s="65"/>
    </row>
    <row r="69" spans="1:13" ht="22.35" customHeight="1" thickBot="1">
      <c r="A69" s="18"/>
      <c r="B69" s="197" t="s">
        <v>84</v>
      </c>
      <c r="C69" s="198"/>
      <c r="D69" s="198"/>
      <c r="E69" s="198"/>
      <c r="F69" s="159">
        <f>'Year 1'!F69</f>
        <v>0.49</v>
      </c>
      <c r="G69" s="199"/>
      <c r="H69" s="200"/>
      <c r="I69" s="201"/>
      <c r="J69" s="105">
        <f>ROUND(((J67)*F69),0)</f>
        <v>0</v>
      </c>
      <c r="K69" s="18"/>
      <c r="L69" s="63"/>
      <c r="M69" s="65"/>
    </row>
    <row r="70" spans="1:13" ht="22.35" customHeight="1" thickBot="1">
      <c r="A70" s="18"/>
      <c r="B70" s="187" t="s">
        <v>87</v>
      </c>
      <c r="C70" s="188"/>
      <c r="D70" s="188"/>
      <c r="E70" s="188"/>
      <c r="F70" s="74"/>
      <c r="G70" s="74"/>
      <c r="H70" s="74"/>
      <c r="I70" s="74"/>
      <c r="J70" s="104">
        <f>ROUND((SUM(J68,J69)),0)</f>
        <v>0</v>
      </c>
      <c r="K70" s="18"/>
      <c r="L70" s="63"/>
      <c r="M70" s="65"/>
    </row>
    <row r="71" spans="1:13" s="18" customFormat="1"/>
    <row r="72" spans="1:13" s="18" customFormat="1"/>
    <row r="73" spans="1:13" s="18" customFormat="1"/>
    <row r="74" spans="1:13" s="18" customFormat="1"/>
    <row r="75" spans="1:13" s="18" customFormat="1"/>
    <row r="76" spans="1:13" s="18" customFormat="1"/>
    <row r="77" spans="1:13" s="18" customFormat="1"/>
    <row r="78" spans="1:13" s="18" customFormat="1"/>
    <row r="79" spans="1:13" s="18" customFormat="1"/>
    <row r="80" spans="1:13" s="18" customFormat="1"/>
    <row r="81" s="18" customFormat="1"/>
    <row r="82" s="18" customFormat="1"/>
    <row r="83" s="18" customFormat="1"/>
    <row r="84" s="18" customFormat="1"/>
    <row r="85" s="18" customFormat="1"/>
    <row r="86" s="18" customFormat="1"/>
    <row r="87" s="18" customFormat="1"/>
    <row r="88" s="18" customFormat="1"/>
    <row r="89" s="18" customFormat="1"/>
    <row r="90" s="18" customFormat="1"/>
    <row r="91" s="18" customFormat="1"/>
    <row r="92" s="18" customFormat="1"/>
    <row r="93" s="18" customFormat="1"/>
    <row r="94" s="18" customFormat="1"/>
    <row r="95" s="18" customFormat="1"/>
  </sheetData>
  <sheetProtection algorithmName="SHA-512" hashValue="8T23LjRD2FrcA3mHmdedGH5carg6a1nd5U/BoYs17VDQ4pCtWKskNgW3eMTkSGnqiuwpx2r6GQu07n5ck9wtAw==" saltValue="B9qJhyG+ACKScc/dxs6ITw==" spinCount="100000" sheet="1" objects="1" scenarios="1"/>
  <mergeCells count="79">
    <mergeCell ref="B70:E70"/>
    <mergeCell ref="B67:D67"/>
    <mergeCell ref="B69:E69"/>
    <mergeCell ref="B52:F52"/>
    <mergeCell ref="B60:H60"/>
    <mergeCell ref="B65:E65"/>
    <mergeCell ref="B64:H64"/>
    <mergeCell ref="B53:D53"/>
    <mergeCell ref="B54:D54"/>
    <mergeCell ref="B55:D55"/>
    <mergeCell ref="B56:D56"/>
    <mergeCell ref="G69:I69"/>
    <mergeCell ref="B43:D43"/>
    <mergeCell ref="B44:D44"/>
    <mergeCell ref="B45:D45"/>
    <mergeCell ref="B39:E39"/>
    <mergeCell ref="B51:F51"/>
    <mergeCell ref="B49:H49"/>
    <mergeCell ref="B50:H50"/>
    <mergeCell ref="C8:D8"/>
    <mergeCell ref="E8:F8"/>
    <mergeCell ref="G8:H8"/>
    <mergeCell ref="B30:D30"/>
    <mergeCell ref="B33:D33"/>
    <mergeCell ref="K4:L4"/>
    <mergeCell ref="K5:L5"/>
    <mergeCell ref="K6:M6"/>
    <mergeCell ref="B1:I1"/>
    <mergeCell ref="B2:I2"/>
    <mergeCell ref="B3:I3"/>
    <mergeCell ref="H5:I5"/>
    <mergeCell ref="K1:M1"/>
    <mergeCell ref="K2:L2"/>
    <mergeCell ref="K3:L3"/>
    <mergeCell ref="A5:B6"/>
    <mergeCell ref="C6:D6"/>
    <mergeCell ref="H6:I6"/>
    <mergeCell ref="E5:G5"/>
    <mergeCell ref="E6:G6"/>
    <mergeCell ref="I27:I28"/>
    <mergeCell ref="J27:J28"/>
    <mergeCell ref="L27:L28"/>
    <mergeCell ref="M27:M28"/>
    <mergeCell ref="I25:I26"/>
    <mergeCell ref="J25:J26"/>
    <mergeCell ref="L25:L26"/>
    <mergeCell ref="M25:M26"/>
    <mergeCell ref="I23:I24"/>
    <mergeCell ref="J23:J24"/>
    <mergeCell ref="L23:L24"/>
    <mergeCell ref="M23:M24"/>
    <mergeCell ref="I21:I22"/>
    <mergeCell ref="J21:J22"/>
    <mergeCell ref="L21:L22"/>
    <mergeCell ref="M21:M22"/>
    <mergeCell ref="I19:I20"/>
    <mergeCell ref="J19:J20"/>
    <mergeCell ref="L19:L20"/>
    <mergeCell ref="M19:M20"/>
    <mergeCell ref="I17:I18"/>
    <mergeCell ref="I15:I16"/>
    <mergeCell ref="J17:J18"/>
    <mergeCell ref="L17:L18"/>
    <mergeCell ref="M17:M18"/>
    <mergeCell ref="J15:J16"/>
    <mergeCell ref="L15:L16"/>
    <mergeCell ref="M15:M16"/>
    <mergeCell ref="L11:L12"/>
    <mergeCell ref="M11:M12"/>
    <mergeCell ref="I13:I14"/>
    <mergeCell ref="M9:M10"/>
    <mergeCell ref="I11:I12"/>
    <mergeCell ref="J11:J12"/>
    <mergeCell ref="I9:I10"/>
    <mergeCell ref="J9:J10"/>
    <mergeCell ref="L9:L10"/>
    <mergeCell ref="J13:J14"/>
    <mergeCell ref="L13:L14"/>
    <mergeCell ref="M13:M14"/>
  </mergeCells>
  <hyperlinks>
    <hyperlink ref="B58" r:id="rId1" xr:uid="{B247916C-AEE8-4F2A-880B-860C5E0E292C}"/>
    <hyperlink ref="B36" r:id="rId2" xr:uid="{F8D29D72-9C2B-4B9D-9BF2-2D7B7A507938}"/>
    <hyperlink ref="B37" r:id="rId3" xr:uid="{C4C19FBC-6F4B-4609-9F3D-E3C478220D03}"/>
    <hyperlink ref="B69:C69" r:id="rId4" display="On-Campus Facilities and Administrative (F&amp;A) Costs 46%" xr:uid="{25861506-F8DF-4F1B-8A02-7B42DCAFBAC6}"/>
    <hyperlink ref="B69:E69" r:id="rId5" display="On-Campus Facilities and Administrative (F&amp;A) Costs:" xr:uid="{0FBAC7D0-6EF8-41AE-A93A-0DE2F90EC822}"/>
  </hyperlinks>
  <pageMargins left="0.7" right="0.7" top="0.75" bottom="0.75" header="0.3" footer="0.3"/>
  <pageSetup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038C2-F850-4B0C-B962-A75AF84B4A5E}">
  <dimension ref="A1:S95"/>
  <sheetViews>
    <sheetView workbookViewId="0">
      <selection activeCell="M5" sqref="M5"/>
    </sheetView>
  </sheetViews>
  <sheetFormatPr defaultColWidth="12.140625" defaultRowHeight="15" outlineLevelRow="1"/>
  <cols>
    <col min="1" max="1" width="30.85546875" style="1" customWidth="1"/>
    <col min="2" max="2" width="27.140625" style="1" customWidth="1"/>
    <col min="3" max="3" width="9.42578125" style="1" customWidth="1"/>
    <col min="4" max="4" width="10.140625" style="1" customWidth="1"/>
    <col min="5" max="5" width="9" style="1" customWidth="1"/>
    <col min="6" max="6" width="10.140625" style="1" customWidth="1"/>
    <col min="7" max="7" width="8.85546875" style="1" customWidth="1"/>
    <col min="8" max="8" width="10.140625" style="1" customWidth="1"/>
    <col min="9" max="10" width="16.85546875" style="1" customWidth="1"/>
    <col min="11" max="11" width="8.28515625" style="1" customWidth="1"/>
    <col min="12" max="12" width="11.7109375" style="1" customWidth="1"/>
    <col min="13" max="13" width="17" style="1" customWidth="1"/>
    <col min="14" max="14" width="7.7109375" style="18" customWidth="1"/>
    <col min="15" max="15" width="13.28515625" style="18" customWidth="1"/>
    <col min="16" max="16" width="8.28515625" style="18" customWidth="1"/>
    <col min="17" max="19" width="12.140625" style="18"/>
    <col min="20" max="16384" width="12.140625" style="1"/>
  </cols>
  <sheetData>
    <row r="1" spans="1:19" s="6" customFormat="1" ht="18.600000000000001" customHeight="1">
      <c r="A1" s="40" t="s">
        <v>22</v>
      </c>
      <c r="B1" s="163">
        <f>'Year 1'!B1</f>
        <v>0</v>
      </c>
      <c r="C1" s="163"/>
      <c r="D1" s="163"/>
      <c r="E1" s="163"/>
      <c r="F1" s="163"/>
      <c r="G1" s="163"/>
      <c r="H1" s="163"/>
      <c r="I1" s="163"/>
      <c r="J1" s="35"/>
      <c r="K1" s="164" t="s">
        <v>23</v>
      </c>
      <c r="L1" s="164"/>
      <c r="M1" s="164"/>
      <c r="N1" s="20"/>
      <c r="O1" s="20"/>
      <c r="P1" s="20"/>
      <c r="Q1" s="21"/>
      <c r="R1" s="21"/>
      <c r="S1" s="21"/>
    </row>
    <row r="2" spans="1:19" s="6" customFormat="1" ht="18.600000000000001" customHeight="1">
      <c r="A2" s="41" t="s">
        <v>24</v>
      </c>
      <c r="B2" s="163">
        <f>'Year 1'!B2</f>
        <v>0</v>
      </c>
      <c r="C2" s="163"/>
      <c r="D2" s="163"/>
      <c r="E2" s="163"/>
      <c r="F2" s="163"/>
      <c r="G2" s="163"/>
      <c r="H2" s="163"/>
      <c r="I2" s="163"/>
      <c r="J2" s="33"/>
      <c r="K2" s="165" t="s">
        <v>25</v>
      </c>
      <c r="L2" s="165"/>
      <c r="M2" s="7">
        <f>'Year 1'!M2</f>
        <v>0.36499999999999999</v>
      </c>
      <c r="N2" s="22"/>
      <c r="O2" s="22"/>
      <c r="P2" s="22"/>
      <c r="Q2" s="21"/>
      <c r="R2" s="21"/>
      <c r="S2" s="21"/>
    </row>
    <row r="3" spans="1:19" s="6" customFormat="1" ht="18.600000000000001" customHeight="1">
      <c r="A3" s="42" t="s">
        <v>26</v>
      </c>
      <c r="B3" s="166">
        <f>'Year 1'!B3</f>
        <v>0</v>
      </c>
      <c r="C3" s="166"/>
      <c r="D3" s="166"/>
      <c r="E3" s="166"/>
      <c r="F3" s="166"/>
      <c r="G3" s="166"/>
      <c r="H3" s="166"/>
      <c r="I3" s="166"/>
      <c r="J3" s="33"/>
      <c r="K3" s="165" t="s">
        <v>27</v>
      </c>
      <c r="L3" s="165"/>
      <c r="M3" s="7">
        <f>'Year 1'!M3</f>
        <v>0.43</v>
      </c>
      <c r="N3" s="22"/>
      <c r="O3" s="22"/>
      <c r="P3" s="22"/>
      <c r="Q3" s="21"/>
      <c r="R3" s="21"/>
      <c r="S3" s="21"/>
    </row>
    <row r="4" spans="1:19" s="6" customFormat="1" ht="18.600000000000001" customHeight="1">
      <c r="A4" s="41" t="s">
        <v>28</v>
      </c>
      <c r="B4" s="9">
        <f>'Year 1'!B4</f>
        <v>0</v>
      </c>
      <c r="C4" s="33"/>
      <c r="D4" s="33"/>
      <c r="E4" s="34"/>
      <c r="F4" s="34"/>
      <c r="G4" s="34"/>
      <c r="H4" s="34"/>
      <c r="I4" s="34"/>
      <c r="J4" s="34"/>
      <c r="K4" s="165" t="s">
        <v>29</v>
      </c>
      <c r="L4" s="165"/>
      <c r="M4" s="7">
        <f>'Year 1'!M4</f>
        <v>0.22</v>
      </c>
      <c r="N4" s="22"/>
      <c r="O4" s="22"/>
      <c r="P4" s="22"/>
      <c r="Q4" s="21"/>
      <c r="R4" s="21"/>
      <c r="S4" s="21"/>
    </row>
    <row r="5" spans="1:19" s="6" customFormat="1" ht="18.600000000000001" customHeight="1">
      <c r="A5" s="202" t="s">
        <v>88</v>
      </c>
      <c r="B5" s="202"/>
      <c r="C5" s="33"/>
      <c r="D5" s="33"/>
      <c r="E5" s="168" t="s">
        <v>31</v>
      </c>
      <c r="F5" s="168"/>
      <c r="G5" s="168"/>
      <c r="H5" s="168" t="s">
        <v>32</v>
      </c>
      <c r="I5" s="168"/>
      <c r="J5" s="36"/>
      <c r="K5" s="165" t="s">
        <v>33</v>
      </c>
      <c r="L5" s="165"/>
      <c r="M5" s="8">
        <v>0</v>
      </c>
      <c r="N5" s="23"/>
      <c r="O5" s="23"/>
      <c r="P5" s="23"/>
      <c r="Q5" s="21"/>
      <c r="R5" s="21"/>
      <c r="S5" s="21"/>
    </row>
    <row r="6" spans="1:19" s="6" customFormat="1" ht="18.600000000000001" customHeight="1">
      <c r="A6" s="202"/>
      <c r="B6" s="202"/>
      <c r="C6" s="169"/>
      <c r="D6" s="169"/>
      <c r="E6" s="170">
        <f>'Year 2'!H6+1</f>
        <v>46388</v>
      </c>
      <c r="F6" s="170"/>
      <c r="G6" s="170"/>
      <c r="H6" s="170">
        <f>EDATE(E6,12)-1</f>
        <v>46752</v>
      </c>
      <c r="I6" s="170"/>
      <c r="J6" s="36"/>
      <c r="K6" s="171" t="str">
        <f>'Year 1'!K6</f>
        <v>Updated: 07/26/25</v>
      </c>
      <c r="L6" s="171"/>
      <c r="M6" s="171"/>
      <c r="N6" s="24"/>
      <c r="O6" s="24"/>
      <c r="P6" s="24"/>
      <c r="Q6" s="21"/>
      <c r="R6" s="21"/>
      <c r="S6" s="21"/>
    </row>
    <row r="7" spans="1:19" s="26" customFormat="1" ht="18.600000000000001" customHeight="1">
      <c r="A7" s="37"/>
      <c r="B7" s="38"/>
      <c r="C7" s="38"/>
      <c r="D7" s="38"/>
      <c r="E7" s="38"/>
      <c r="F7" s="25"/>
      <c r="G7" s="25"/>
      <c r="K7" s="39"/>
      <c r="L7" s="39"/>
      <c r="M7" s="25"/>
      <c r="N7" s="25"/>
      <c r="O7" s="25"/>
    </row>
    <row r="8" spans="1:19" ht="41.45" customHeight="1">
      <c r="A8" s="2" t="s">
        <v>35</v>
      </c>
      <c r="B8" s="3" t="s">
        <v>36</v>
      </c>
      <c r="C8" s="176" t="s">
        <v>37</v>
      </c>
      <c r="D8" s="177"/>
      <c r="E8" s="176" t="s">
        <v>38</v>
      </c>
      <c r="F8" s="177"/>
      <c r="G8" s="176" t="s">
        <v>39</v>
      </c>
      <c r="H8" s="177"/>
      <c r="I8" s="3" t="s">
        <v>40</v>
      </c>
      <c r="J8" s="3" t="s">
        <v>41</v>
      </c>
      <c r="K8" s="3" t="s">
        <v>42</v>
      </c>
      <c r="L8" s="3" t="s">
        <v>43</v>
      </c>
      <c r="M8" s="3" t="s">
        <v>44</v>
      </c>
    </row>
    <row r="9" spans="1:19" ht="16.350000000000001" customHeight="1">
      <c r="A9" s="81"/>
      <c r="B9" s="10" t="s">
        <v>45</v>
      </c>
      <c r="C9" s="10">
        <v>0</v>
      </c>
      <c r="D9" s="11" t="s">
        <v>46</v>
      </c>
      <c r="E9" s="10">
        <v>0</v>
      </c>
      <c r="F9" s="12" t="s">
        <v>46</v>
      </c>
      <c r="G9" s="13">
        <v>0</v>
      </c>
      <c r="H9" s="11" t="s">
        <v>46</v>
      </c>
      <c r="I9" s="172">
        <f>ROUND((C9*1/12)*(A10),0)</f>
        <v>0</v>
      </c>
      <c r="J9" s="172">
        <f>ROUND(((E9+G9)*(1/9)*A10), 0)</f>
        <v>0</v>
      </c>
      <c r="K9" s="43"/>
      <c r="L9" s="172">
        <f>ROUND((J9*K10)+(I9*K10),0)</f>
        <v>0</v>
      </c>
      <c r="M9" s="172">
        <f>ROUND((SUM(I9+J9+L9)),0)</f>
        <v>0</v>
      </c>
      <c r="O9" s="27"/>
      <c r="P9" s="27"/>
    </row>
    <row r="10" spans="1:19" ht="16.350000000000001" customHeight="1">
      <c r="A10" s="80">
        <f>'Year 2'!A10*1.03</f>
        <v>0</v>
      </c>
      <c r="B10" s="5" t="s">
        <v>47</v>
      </c>
      <c r="C10" s="14">
        <f>C9/12*100</f>
        <v>0</v>
      </c>
      <c r="D10" s="14" t="s">
        <v>48</v>
      </c>
      <c r="E10" s="14">
        <f>E9/9*100</f>
        <v>0</v>
      </c>
      <c r="F10" s="15" t="s">
        <v>48</v>
      </c>
      <c r="G10" s="15">
        <f>G9/3*100</f>
        <v>0</v>
      </c>
      <c r="H10" s="14" t="s">
        <v>48</v>
      </c>
      <c r="I10" s="173"/>
      <c r="J10" s="173"/>
      <c r="K10" s="4"/>
      <c r="L10" s="173"/>
      <c r="M10" s="173"/>
      <c r="O10" s="28"/>
      <c r="P10" s="29"/>
    </row>
    <row r="11" spans="1:19" ht="16.350000000000001" customHeight="1">
      <c r="A11" s="82"/>
      <c r="B11" s="10" t="s">
        <v>45</v>
      </c>
      <c r="C11" s="10">
        <v>0</v>
      </c>
      <c r="D11" s="11" t="s">
        <v>46</v>
      </c>
      <c r="E11" s="10">
        <v>0</v>
      </c>
      <c r="F11" s="12" t="s">
        <v>46</v>
      </c>
      <c r="G11" s="13">
        <v>0</v>
      </c>
      <c r="H11" s="11" t="s">
        <v>46</v>
      </c>
      <c r="I11" s="172">
        <f>ROUND((C11*1/12)*(A12),0)</f>
        <v>0</v>
      </c>
      <c r="J11" s="172">
        <f>ROUND(((E11+G11)*(1/9)*A12), 0)</f>
        <v>0</v>
      </c>
      <c r="K11" s="44"/>
      <c r="L11" s="172">
        <f>ROUND((J11*K12)+(I11*K12),0)</f>
        <v>0</v>
      </c>
      <c r="M11" s="172">
        <f>ROUND((SUM(I11+J11+L11)),0)</f>
        <v>0</v>
      </c>
      <c r="O11" s="27"/>
      <c r="P11" s="27"/>
    </row>
    <row r="12" spans="1:19" ht="16.350000000000001" customHeight="1">
      <c r="A12" s="80">
        <f>'Year 2'!A12*1.03</f>
        <v>0</v>
      </c>
      <c r="B12" s="5" t="s">
        <v>47</v>
      </c>
      <c r="C12" s="14">
        <f>C11/12*100</f>
        <v>0</v>
      </c>
      <c r="D12" s="14" t="s">
        <v>48</v>
      </c>
      <c r="E12" s="14">
        <f>E11/9*100</f>
        <v>0</v>
      </c>
      <c r="F12" s="15" t="s">
        <v>48</v>
      </c>
      <c r="G12" s="15">
        <f>G11/3*100</f>
        <v>0</v>
      </c>
      <c r="H12" s="14" t="s">
        <v>48</v>
      </c>
      <c r="I12" s="173"/>
      <c r="J12" s="173"/>
      <c r="K12" s="4"/>
      <c r="L12" s="173"/>
      <c r="M12" s="173"/>
      <c r="O12" s="28"/>
      <c r="P12" s="29"/>
    </row>
    <row r="13" spans="1:19" ht="16.350000000000001" customHeight="1">
      <c r="A13" s="83"/>
      <c r="B13" s="10" t="s">
        <v>45</v>
      </c>
      <c r="C13" s="10">
        <v>0</v>
      </c>
      <c r="D13" s="11" t="s">
        <v>46</v>
      </c>
      <c r="E13" s="10">
        <v>0</v>
      </c>
      <c r="F13" s="12" t="s">
        <v>46</v>
      </c>
      <c r="G13" s="13">
        <v>0</v>
      </c>
      <c r="H13" s="11" t="s">
        <v>46</v>
      </c>
      <c r="I13" s="172">
        <f>ROUND((C13*1/12)*(A14),0)</f>
        <v>0</v>
      </c>
      <c r="J13" s="172">
        <f>ROUND(((E13+G13)*(1/9)*A14), 0)</f>
        <v>0</v>
      </c>
      <c r="K13" s="45"/>
      <c r="L13" s="172">
        <f>ROUND((J13*K14)+(I13*K14),0)</f>
        <v>0</v>
      </c>
      <c r="M13" s="172">
        <f>ROUND((SUM(I13+J13+L13)),0)</f>
        <v>0</v>
      </c>
      <c r="O13" s="30"/>
      <c r="P13" s="27"/>
    </row>
    <row r="14" spans="1:19" ht="16.350000000000001" customHeight="1">
      <c r="A14" s="80">
        <f>'Year 2'!A14*1.03</f>
        <v>0</v>
      </c>
      <c r="B14" s="5" t="s">
        <v>47</v>
      </c>
      <c r="C14" s="14">
        <f>C13/12*100</f>
        <v>0</v>
      </c>
      <c r="D14" s="14" t="s">
        <v>48</v>
      </c>
      <c r="E14" s="14">
        <f>E13/9*100</f>
        <v>0</v>
      </c>
      <c r="F14" s="15" t="s">
        <v>48</v>
      </c>
      <c r="G14" s="15">
        <f>G13/3*100</f>
        <v>0</v>
      </c>
      <c r="H14" s="14" t="s">
        <v>48</v>
      </c>
      <c r="I14" s="173"/>
      <c r="J14" s="173"/>
      <c r="K14" s="4"/>
      <c r="L14" s="173"/>
      <c r="M14" s="173"/>
      <c r="O14" s="28"/>
      <c r="P14" s="29"/>
    </row>
    <row r="15" spans="1:19" ht="16.350000000000001" customHeight="1">
      <c r="A15" s="83" t="s">
        <v>49</v>
      </c>
      <c r="B15" s="10" t="s">
        <v>45</v>
      </c>
      <c r="C15" s="10">
        <v>0</v>
      </c>
      <c r="D15" s="11" t="s">
        <v>46</v>
      </c>
      <c r="E15" s="10">
        <v>0</v>
      </c>
      <c r="F15" s="12" t="s">
        <v>46</v>
      </c>
      <c r="G15" s="13">
        <v>0</v>
      </c>
      <c r="H15" s="11" t="s">
        <v>46</v>
      </c>
      <c r="I15" s="172">
        <f>ROUND((C15*1/12)*(A16),0)</f>
        <v>0</v>
      </c>
      <c r="J15" s="172">
        <f>ROUND(((E15+G15)*(1/9)*A16), 0)</f>
        <v>0</v>
      </c>
      <c r="K15" s="45"/>
      <c r="L15" s="172">
        <f>ROUND((J15*K16)+(I15*K16),0)</f>
        <v>0</v>
      </c>
      <c r="M15" s="172">
        <f>ROUND((SUM(I15+J15+L15)),0)</f>
        <v>0</v>
      </c>
      <c r="O15" s="30"/>
      <c r="P15" s="27"/>
    </row>
    <row r="16" spans="1:19" ht="16.350000000000001" customHeight="1">
      <c r="A16" s="80">
        <f>'Year 2'!A16*1.03</f>
        <v>0</v>
      </c>
      <c r="B16" s="5" t="s">
        <v>47</v>
      </c>
      <c r="C16" s="14">
        <f>C15/12*100</f>
        <v>0</v>
      </c>
      <c r="D16" s="14" t="s">
        <v>48</v>
      </c>
      <c r="E16" s="14">
        <f>E15/9*100</f>
        <v>0</v>
      </c>
      <c r="F16" s="15" t="s">
        <v>48</v>
      </c>
      <c r="G16" s="15">
        <f>G15/3*100</f>
        <v>0</v>
      </c>
      <c r="H16" s="14" t="s">
        <v>48</v>
      </c>
      <c r="I16" s="173"/>
      <c r="J16" s="173"/>
      <c r="K16" s="4"/>
      <c r="L16" s="173"/>
      <c r="M16" s="173"/>
      <c r="O16" s="28"/>
      <c r="P16" s="31"/>
    </row>
    <row r="17" spans="1:16" ht="16.350000000000001" customHeight="1" outlineLevel="1">
      <c r="A17" s="83"/>
      <c r="B17" s="10" t="s">
        <v>45</v>
      </c>
      <c r="C17" s="10">
        <v>0</v>
      </c>
      <c r="D17" s="11" t="s">
        <v>46</v>
      </c>
      <c r="E17" s="10">
        <v>0</v>
      </c>
      <c r="F17" s="12" t="s">
        <v>46</v>
      </c>
      <c r="G17" s="13">
        <v>0</v>
      </c>
      <c r="H17" s="11" t="s">
        <v>46</v>
      </c>
      <c r="I17" s="172">
        <f>ROUND((C17*1/12)*(A18),0)</f>
        <v>0</v>
      </c>
      <c r="J17" s="172">
        <f>ROUND(((E17+G17)*(1/9)*A18), 0)</f>
        <v>0</v>
      </c>
      <c r="K17" s="45"/>
      <c r="L17" s="172">
        <f>ROUND((J17*K18)+(I17*K18),0)</f>
        <v>0</v>
      </c>
      <c r="M17" s="172">
        <f>ROUND((SUM(I17+J17+L17)),0)</f>
        <v>0</v>
      </c>
      <c r="O17" s="30"/>
      <c r="P17" s="27"/>
    </row>
    <row r="18" spans="1:16" ht="16.350000000000001" customHeight="1" outlineLevel="1">
      <c r="A18" s="80">
        <f>'Year 2'!A18*1.03</f>
        <v>0</v>
      </c>
      <c r="B18" s="5" t="s">
        <v>47</v>
      </c>
      <c r="C18" s="14">
        <f>C17/12*100</f>
        <v>0</v>
      </c>
      <c r="D18" s="14" t="s">
        <v>48</v>
      </c>
      <c r="E18" s="14">
        <f>E17/9*100</f>
        <v>0</v>
      </c>
      <c r="F18" s="15" t="s">
        <v>48</v>
      </c>
      <c r="G18" s="15">
        <f>G17/3*100</f>
        <v>0</v>
      </c>
      <c r="H18" s="14" t="s">
        <v>48</v>
      </c>
      <c r="I18" s="173"/>
      <c r="J18" s="173"/>
      <c r="K18" s="4"/>
      <c r="L18" s="173"/>
      <c r="M18" s="173"/>
      <c r="O18" s="32"/>
      <c r="P18" s="32"/>
    </row>
    <row r="19" spans="1:16" ht="16.350000000000001" customHeight="1" outlineLevel="1">
      <c r="A19" s="83"/>
      <c r="B19" s="10" t="s">
        <v>45</v>
      </c>
      <c r="C19" s="10">
        <v>0</v>
      </c>
      <c r="D19" s="11" t="s">
        <v>46</v>
      </c>
      <c r="E19" s="10">
        <v>0</v>
      </c>
      <c r="F19" s="12" t="s">
        <v>46</v>
      </c>
      <c r="G19" s="13">
        <v>0</v>
      </c>
      <c r="H19" s="11" t="s">
        <v>46</v>
      </c>
      <c r="I19" s="172">
        <f>ROUND((C19*1/12)*(A20),0)</f>
        <v>0</v>
      </c>
      <c r="J19" s="172">
        <f>ROUND(((E19+G19)*(1/9)*A20), 0)</f>
        <v>0</v>
      </c>
      <c r="K19" s="45"/>
      <c r="L19" s="172">
        <f>ROUND((J19*K20)+(I19*K20),0)</f>
        <v>0</v>
      </c>
      <c r="M19" s="172">
        <f>ROUND((SUM(I19+J19+L19)),0)</f>
        <v>0</v>
      </c>
    </row>
    <row r="20" spans="1:16" ht="16.350000000000001" customHeight="1" outlineLevel="1">
      <c r="A20" s="80">
        <f>'Year 2'!A20*1.03</f>
        <v>0</v>
      </c>
      <c r="B20" s="5" t="s">
        <v>47</v>
      </c>
      <c r="C20" s="14">
        <f>C19/12*100</f>
        <v>0</v>
      </c>
      <c r="D20" s="14" t="s">
        <v>48</v>
      </c>
      <c r="E20" s="14">
        <f>E19/9*100</f>
        <v>0</v>
      </c>
      <c r="F20" s="15" t="s">
        <v>48</v>
      </c>
      <c r="G20" s="15">
        <f>G19/3*100</f>
        <v>0</v>
      </c>
      <c r="H20" s="14" t="s">
        <v>48</v>
      </c>
      <c r="I20" s="173"/>
      <c r="J20" s="173"/>
      <c r="K20" s="4"/>
      <c r="L20" s="173"/>
      <c r="M20" s="173"/>
    </row>
    <row r="21" spans="1:16" ht="16.350000000000001" customHeight="1" outlineLevel="1">
      <c r="A21" s="83"/>
      <c r="B21" s="10" t="s">
        <v>45</v>
      </c>
      <c r="C21" s="10">
        <v>0</v>
      </c>
      <c r="D21" s="11" t="s">
        <v>46</v>
      </c>
      <c r="E21" s="10">
        <v>0</v>
      </c>
      <c r="F21" s="12" t="s">
        <v>46</v>
      </c>
      <c r="G21" s="13">
        <v>0</v>
      </c>
      <c r="H21" s="11" t="s">
        <v>46</v>
      </c>
      <c r="I21" s="172">
        <f>ROUND((C21*1/12)*(A22),0)</f>
        <v>0</v>
      </c>
      <c r="J21" s="172">
        <f>ROUND(((E21+G21)*(1/9)*A22), 0)</f>
        <v>0</v>
      </c>
      <c r="K21" s="45"/>
      <c r="L21" s="172">
        <f>ROUND((J21*K22)+(I21*K22),0)</f>
        <v>0</v>
      </c>
      <c r="M21" s="172">
        <f>ROUND((SUM(I21+J21+L21)),0)</f>
        <v>0</v>
      </c>
    </row>
    <row r="22" spans="1:16" ht="16.350000000000001" customHeight="1" outlineLevel="1">
      <c r="A22" s="80">
        <f>'Year 2'!A22*1.03</f>
        <v>0</v>
      </c>
      <c r="B22" s="5" t="s">
        <v>47</v>
      </c>
      <c r="C22" s="14">
        <f>C21/12*100</f>
        <v>0</v>
      </c>
      <c r="D22" s="14" t="s">
        <v>48</v>
      </c>
      <c r="E22" s="14">
        <f>E21/9*100</f>
        <v>0</v>
      </c>
      <c r="F22" s="15" t="s">
        <v>48</v>
      </c>
      <c r="G22" s="15">
        <f>G21/3*100</f>
        <v>0</v>
      </c>
      <c r="H22" s="14" t="s">
        <v>48</v>
      </c>
      <c r="I22" s="173"/>
      <c r="J22" s="173"/>
      <c r="K22" s="4"/>
      <c r="L22" s="173"/>
      <c r="M22" s="173"/>
    </row>
    <row r="23" spans="1:16" ht="16.350000000000001" customHeight="1" outlineLevel="1">
      <c r="A23" s="83"/>
      <c r="B23" s="10" t="s">
        <v>45</v>
      </c>
      <c r="C23" s="10">
        <v>0</v>
      </c>
      <c r="D23" s="11" t="s">
        <v>46</v>
      </c>
      <c r="E23" s="10">
        <v>0</v>
      </c>
      <c r="F23" s="12" t="s">
        <v>46</v>
      </c>
      <c r="G23" s="13">
        <v>0</v>
      </c>
      <c r="H23" s="11" t="s">
        <v>46</v>
      </c>
      <c r="I23" s="172">
        <f>ROUND((C23*1/12)*(A24),0)</f>
        <v>0</v>
      </c>
      <c r="J23" s="172">
        <f>ROUND(((E23+G23)*(1/9)*A24), 0)</f>
        <v>0</v>
      </c>
      <c r="K23" s="45"/>
      <c r="L23" s="172">
        <f>ROUND((J23*K24)+(I23*K24),0)</f>
        <v>0</v>
      </c>
      <c r="M23" s="172">
        <f>ROUND((SUM(I23+J23+L23)),0)</f>
        <v>0</v>
      </c>
    </row>
    <row r="24" spans="1:16" ht="16.350000000000001" customHeight="1" outlineLevel="1">
      <c r="A24" s="80">
        <f>'Year 2'!A24*1.03</f>
        <v>0</v>
      </c>
      <c r="B24" s="5" t="s">
        <v>47</v>
      </c>
      <c r="C24" s="14">
        <f>C23/12*100</f>
        <v>0</v>
      </c>
      <c r="D24" s="14" t="s">
        <v>48</v>
      </c>
      <c r="E24" s="14">
        <f>E23/9*100</f>
        <v>0</v>
      </c>
      <c r="F24" s="15" t="s">
        <v>48</v>
      </c>
      <c r="G24" s="15">
        <f>G23/3*100</f>
        <v>0</v>
      </c>
      <c r="H24" s="14" t="s">
        <v>48</v>
      </c>
      <c r="I24" s="173"/>
      <c r="J24" s="173"/>
      <c r="K24" s="4"/>
      <c r="L24" s="173"/>
      <c r="M24" s="173"/>
    </row>
    <row r="25" spans="1:16" ht="16.350000000000001" customHeight="1" outlineLevel="1">
      <c r="A25" s="83"/>
      <c r="B25" s="10" t="s">
        <v>45</v>
      </c>
      <c r="C25" s="10">
        <v>0</v>
      </c>
      <c r="D25" s="11" t="s">
        <v>46</v>
      </c>
      <c r="E25" s="10">
        <v>0</v>
      </c>
      <c r="F25" s="12" t="s">
        <v>46</v>
      </c>
      <c r="G25" s="13">
        <v>0</v>
      </c>
      <c r="H25" s="11" t="s">
        <v>46</v>
      </c>
      <c r="I25" s="172">
        <f>ROUND((C25*1/12)*(A26),0)</f>
        <v>0</v>
      </c>
      <c r="J25" s="172">
        <f>ROUND(((E25+G25)*(1/9)*A26), 0)</f>
        <v>0</v>
      </c>
      <c r="K25" s="45"/>
      <c r="L25" s="172">
        <f>ROUND((J25*K26)+(I25*K26),0)</f>
        <v>0</v>
      </c>
      <c r="M25" s="172">
        <f>ROUND((SUM(I25+J25+L25)),0)</f>
        <v>0</v>
      </c>
    </row>
    <row r="26" spans="1:16" ht="16.350000000000001" customHeight="1" outlineLevel="1">
      <c r="A26" s="80">
        <f>'Year 2'!A26*1.03</f>
        <v>0</v>
      </c>
      <c r="B26" s="5" t="s">
        <v>47</v>
      </c>
      <c r="C26" s="14">
        <f>C25/12*100</f>
        <v>0</v>
      </c>
      <c r="D26" s="14" t="s">
        <v>48</v>
      </c>
      <c r="E26" s="14">
        <f>E25/9*100</f>
        <v>0</v>
      </c>
      <c r="F26" s="15" t="s">
        <v>48</v>
      </c>
      <c r="G26" s="15">
        <f>G25/3*100</f>
        <v>0</v>
      </c>
      <c r="H26" s="14" t="s">
        <v>48</v>
      </c>
      <c r="I26" s="173"/>
      <c r="J26" s="173"/>
      <c r="K26" s="4"/>
      <c r="L26" s="173"/>
      <c r="M26" s="173"/>
    </row>
    <row r="27" spans="1:16" ht="16.350000000000001" customHeight="1" outlineLevel="1">
      <c r="A27" s="83"/>
      <c r="B27" s="10" t="s">
        <v>45</v>
      </c>
      <c r="C27" s="10">
        <v>0</v>
      </c>
      <c r="D27" s="11" t="s">
        <v>46</v>
      </c>
      <c r="E27" s="10">
        <v>0</v>
      </c>
      <c r="F27" s="12" t="s">
        <v>46</v>
      </c>
      <c r="G27" s="13">
        <v>0</v>
      </c>
      <c r="H27" s="11" t="s">
        <v>46</v>
      </c>
      <c r="I27" s="172">
        <f>ROUND((C27*1/12)*(A28),0)</f>
        <v>0</v>
      </c>
      <c r="J27" s="172">
        <f>ROUND(((E27+G27)*(1/9)*A28), 0)</f>
        <v>0</v>
      </c>
      <c r="K27" s="45"/>
      <c r="L27" s="172">
        <f>ROUND((J27*K28)+(I27*K28),0)</f>
        <v>0</v>
      </c>
      <c r="M27" s="172">
        <f>ROUND((SUM(I27+J27+L27)),0)</f>
        <v>0</v>
      </c>
    </row>
    <row r="28" spans="1:16" ht="16.350000000000001" customHeight="1" outlineLevel="1">
      <c r="A28" s="80">
        <f>'Year 2'!A28*1.03</f>
        <v>0</v>
      </c>
      <c r="B28" s="5" t="s">
        <v>47</v>
      </c>
      <c r="C28" s="14">
        <f>C27/12*100</f>
        <v>0</v>
      </c>
      <c r="D28" s="14" t="s">
        <v>48</v>
      </c>
      <c r="E28" s="14">
        <f>E27/9*100</f>
        <v>0</v>
      </c>
      <c r="F28" s="15" t="s">
        <v>48</v>
      </c>
      <c r="G28" s="15">
        <f>G27/3*100</f>
        <v>0</v>
      </c>
      <c r="H28" s="14" t="s">
        <v>48</v>
      </c>
      <c r="I28" s="173"/>
      <c r="J28" s="173"/>
      <c r="K28" s="4"/>
      <c r="L28" s="173"/>
      <c r="M28" s="173"/>
    </row>
    <row r="29" spans="1:16" s="18" customFormat="1" ht="33" customHeight="1" outlineLevel="1">
      <c r="A29" s="46"/>
      <c r="B29" s="16"/>
      <c r="C29" s="47"/>
      <c r="D29" s="47"/>
      <c r="E29" s="47"/>
      <c r="F29" s="48"/>
      <c r="G29" s="48"/>
      <c r="H29" s="47"/>
      <c r="I29" s="49"/>
      <c r="J29" s="49"/>
      <c r="K29" s="62"/>
      <c r="L29" s="49"/>
      <c r="M29" s="49"/>
    </row>
    <row r="30" spans="1:16" ht="27.95" customHeight="1">
      <c r="A30" s="18"/>
      <c r="B30" s="182" t="s">
        <v>50</v>
      </c>
      <c r="C30" s="183"/>
      <c r="D30" s="183"/>
      <c r="E30" s="51"/>
      <c r="F30" s="51"/>
      <c r="G30" s="51"/>
      <c r="H30" s="51"/>
      <c r="I30" s="58"/>
      <c r="J30" s="160"/>
      <c r="K30" s="18"/>
      <c r="L30" s="53"/>
      <c r="M30" s="53"/>
    </row>
    <row r="31" spans="1:16" ht="17.100000000000001" customHeight="1">
      <c r="A31" s="18"/>
      <c r="B31" s="19" t="s">
        <v>51</v>
      </c>
      <c r="C31" s="152"/>
      <c r="D31" s="152"/>
      <c r="E31" s="54"/>
      <c r="F31" s="54"/>
      <c r="G31" s="54"/>
      <c r="H31" s="54"/>
      <c r="I31" s="58"/>
      <c r="J31" s="151">
        <f>J33-J32</f>
        <v>0</v>
      </c>
      <c r="K31" s="18"/>
      <c r="L31" s="53"/>
      <c r="M31" s="53"/>
    </row>
    <row r="32" spans="1:16" ht="17.100000000000001" customHeight="1" thickBot="1">
      <c r="A32" s="18"/>
      <c r="B32" s="55" t="s">
        <v>52</v>
      </c>
      <c r="C32" s="153"/>
      <c r="D32" s="153"/>
      <c r="E32" s="56"/>
      <c r="F32" s="56"/>
      <c r="G32" s="56"/>
      <c r="H32" s="56"/>
      <c r="I32" s="53"/>
      <c r="J32" s="90">
        <f>ROUND((SUM(L9:L28)),0)</f>
        <v>0</v>
      </c>
      <c r="K32" s="18"/>
      <c r="L32" s="53"/>
      <c r="M32" s="53"/>
    </row>
    <row r="33" spans="1:13" ht="27.95" customHeight="1" thickBot="1">
      <c r="A33" s="18"/>
      <c r="B33" s="184" t="s">
        <v>53</v>
      </c>
      <c r="C33" s="185"/>
      <c r="D33" s="185"/>
      <c r="E33" s="59"/>
      <c r="F33" s="59"/>
      <c r="G33" s="59"/>
      <c r="H33" s="59"/>
      <c r="I33" s="60"/>
      <c r="J33" s="91">
        <f>ROUND((SUM(M9:M28)),0)</f>
        <v>0</v>
      </c>
      <c r="K33" s="18"/>
      <c r="L33" s="53"/>
      <c r="M33" s="53"/>
    </row>
    <row r="34" spans="1:13">
      <c r="A34" s="18"/>
      <c r="B34" s="69"/>
      <c r="C34" s="50"/>
      <c r="D34" s="50"/>
      <c r="E34" s="50"/>
      <c r="F34" s="50"/>
      <c r="G34" s="50"/>
      <c r="H34" s="50"/>
      <c r="I34" s="50"/>
      <c r="J34" s="92"/>
      <c r="K34" s="18"/>
      <c r="L34" s="18"/>
      <c r="M34" s="18"/>
    </row>
    <row r="35" spans="1:13" ht="17.100000000000001">
      <c r="A35" s="18"/>
      <c r="B35" s="154" t="s">
        <v>54</v>
      </c>
      <c r="C35" s="16"/>
      <c r="D35" s="16"/>
      <c r="E35" s="16"/>
      <c r="F35" s="16"/>
      <c r="G35" s="16"/>
      <c r="H35" s="16"/>
      <c r="I35" s="16"/>
      <c r="J35" s="93"/>
      <c r="K35" s="18"/>
      <c r="L35" s="18"/>
      <c r="M35" s="18"/>
    </row>
    <row r="36" spans="1:13" ht="17.100000000000001">
      <c r="A36" s="18"/>
      <c r="B36" s="68" t="s">
        <v>55</v>
      </c>
      <c r="C36" s="16"/>
      <c r="D36" s="16"/>
      <c r="E36" s="16"/>
      <c r="F36" s="16"/>
      <c r="G36" s="16"/>
      <c r="H36" s="16"/>
      <c r="I36" s="16"/>
      <c r="J36" s="94">
        <v>0</v>
      </c>
      <c r="K36" s="18"/>
      <c r="L36" s="63"/>
      <c r="M36" s="64"/>
    </row>
    <row r="37" spans="1:13" ht="18" thickBot="1">
      <c r="A37" s="18"/>
      <c r="B37" s="67" t="s">
        <v>56</v>
      </c>
      <c r="C37" s="57"/>
      <c r="D37" s="57"/>
      <c r="E37" s="57"/>
      <c r="F37" s="57"/>
      <c r="G37" s="57"/>
      <c r="H37" s="57"/>
      <c r="I37" s="57"/>
      <c r="J37" s="95">
        <v>0</v>
      </c>
      <c r="K37" s="18"/>
      <c r="L37" s="63"/>
      <c r="M37" s="64"/>
    </row>
    <row r="38" spans="1:13" ht="25.35" customHeight="1" thickBot="1">
      <c r="A38" s="18"/>
      <c r="B38" s="155" t="s">
        <v>57</v>
      </c>
      <c r="C38" s="59"/>
      <c r="D38" s="59"/>
      <c r="E38" s="59"/>
      <c r="F38" s="59"/>
      <c r="G38" s="59"/>
      <c r="H38" s="59"/>
      <c r="I38" s="59"/>
      <c r="J38" s="96">
        <f>ROUND((SUM(J36:J37)),0)</f>
        <v>0</v>
      </c>
      <c r="K38" s="52"/>
      <c r="L38" s="63"/>
      <c r="M38" s="65"/>
    </row>
    <row r="39" spans="1:13" ht="28.35" customHeight="1">
      <c r="A39" s="18"/>
      <c r="B39" s="178" t="s">
        <v>58</v>
      </c>
      <c r="C39" s="179"/>
      <c r="D39" s="179"/>
      <c r="E39" s="179"/>
      <c r="F39" s="54"/>
      <c r="G39" s="54"/>
      <c r="H39" s="54"/>
      <c r="I39" s="54"/>
      <c r="J39" s="97"/>
      <c r="K39" s="52"/>
      <c r="L39" s="52"/>
      <c r="M39" s="52"/>
    </row>
    <row r="40" spans="1:13" ht="15.95" outlineLevel="1">
      <c r="A40" s="18"/>
      <c r="B40" s="19" t="s">
        <v>59</v>
      </c>
      <c r="C40" s="16"/>
      <c r="D40" s="16"/>
      <c r="E40" s="16"/>
      <c r="F40" s="16"/>
      <c r="G40" s="16"/>
      <c r="H40" s="16"/>
      <c r="I40" s="16"/>
      <c r="J40" s="98">
        <v>0</v>
      </c>
      <c r="K40" s="18"/>
      <c r="L40" s="63"/>
      <c r="M40" s="64"/>
    </row>
    <row r="41" spans="1:13" ht="15.95" outlineLevel="1">
      <c r="A41" s="18"/>
      <c r="B41" s="156" t="s">
        <v>60</v>
      </c>
      <c r="C41" s="17"/>
      <c r="D41" s="17"/>
      <c r="E41" s="17"/>
      <c r="F41" s="17"/>
      <c r="G41" s="17"/>
      <c r="H41" s="17"/>
      <c r="I41" s="17"/>
      <c r="J41" s="98">
        <v>0</v>
      </c>
      <c r="K41" s="18"/>
      <c r="L41" s="63"/>
      <c r="M41" s="64"/>
    </row>
    <row r="42" spans="1:13" ht="15.95" outlineLevel="1">
      <c r="A42" s="18"/>
      <c r="B42" s="156" t="s">
        <v>61</v>
      </c>
      <c r="C42" s="17"/>
      <c r="D42" s="17"/>
      <c r="E42" s="17"/>
      <c r="F42" s="17"/>
      <c r="G42" s="17"/>
      <c r="H42" s="17"/>
      <c r="I42" s="17"/>
      <c r="J42" s="98">
        <v>0</v>
      </c>
      <c r="K42" s="18"/>
      <c r="L42" s="63"/>
      <c r="M42" s="64"/>
    </row>
    <row r="43" spans="1:13" ht="16.350000000000001" customHeight="1" outlineLevel="1">
      <c r="A43" s="18"/>
      <c r="B43" s="180" t="s">
        <v>62</v>
      </c>
      <c r="C43" s="181"/>
      <c r="D43" s="181"/>
      <c r="E43" s="17"/>
      <c r="F43" s="17"/>
      <c r="G43" s="17"/>
      <c r="H43" s="17"/>
      <c r="I43" s="17"/>
      <c r="J43" s="98">
        <v>0</v>
      </c>
      <c r="K43" s="18"/>
      <c r="L43" s="63"/>
      <c r="M43" s="64"/>
    </row>
    <row r="44" spans="1:13" ht="16.350000000000001" customHeight="1" outlineLevel="1">
      <c r="A44" s="18"/>
      <c r="B44" s="180" t="s">
        <v>63</v>
      </c>
      <c r="C44" s="181"/>
      <c r="D44" s="181"/>
      <c r="E44" s="17"/>
      <c r="F44" s="17"/>
      <c r="G44" s="17"/>
      <c r="H44" s="17"/>
      <c r="I44" s="17"/>
      <c r="J44" s="98">
        <v>0</v>
      </c>
      <c r="K44" s="18"/>
      <c r="L44" s="63"/>
      <c r="M44" s="64"/>
    </row>
    <row r="45" spans="1:13" ht="16.350000000000001" customHeight="1" outlineLevel="1">
      <c r="A45" s="18"/>
      <c r="B45" s="180" t="s">
        <v>64</v>
      </c>
      <c r="C45" s="181"/>
      <c r="D45" s="181"/>
      <c r="E45" s="17"/>
      <c r="F45" s="17"/>
      <c r="G45" s="17"/>
      <c r="H45" s="17"/>
      <c r="I45" s="17"/>
      <c r="J45" s="98">
        <v>0</v>
      </c>
      <c r="K45" s="18"/>
      <c r="L45" s="63"/>
      <c r="M45" s="64"/>
    </row>
    <row r="46" spans="1:13" ht="15.95" outlineLevel="1">
      <c r="A46" s="18"/>
      <c r="B46" s="156" t="s">
        <v>65</v>
      </c>
      <c r="C46" s="17"/>
      <c r="D46" s="17"/>
      <c r="E46" s="17"/>
      <c r="F46" s="17"/>
      <c r="G46" s="17"/>
      <c r="H46" s="17"/>
      <c r="I46" s="17"/>
      <c r="J46" s="98">
        <v>0</v>
      </c>
      <c r="K46" s="18"/>
      <c r="L46" s="63"/>
      <c r="M46" s="64"/>
    </row>
    <row r="47" spans="1:13" ht="15.95" outlineLevel="1">
      <c r="A47" s="18"/>
      <c r="B47" s="156" t="s">
        <v>66</v>
      </c>
      <c r="C47" s="17"/>
      <c r="D47" s="17"/>
      <c r="E47" s="17"/>
      <c r="F47" s="17"/>
      <c r="G47" s="17"/>
      <c r="H47" s="17"/>
      <c r="I47" s="17"/>
      <c r="J47" s="98">
        <v>0</v>
      </c>
      <c r="K47" s="18"/>
      <c r="L47" s="63"/>
      <c r="M47" s="64"/>
    </row>
    <row r="48" spans="1:13" ht="15.95" outlineLevel="1">
      <c r="A48" s="18"/>
      <c r="B48" s="156" t="s">
        <v>67</v>
      </c>
      <c r="C48" s="17"/>
      <c r="D48" s="17"/>
      <c r="E48" s="17"/>
      <c r="F48" s="17"/>
      <c r="G48" s="17"/>
      <c r="H48" s="17"/>
      <c r="I48" s="17"/>
      <c r="J48" s="98">
        <v>0</v>
      </c>
      <c r="K48" s="18"/>
      <c r="L48" s="63"/>
      <c r="M48" s="64"/>
    </row>
    <row r="49" spans="1:13" outlineLevel="1">
      <c r="A49" s="18"/>
      <c r="B49" s="180" t="s">
        <v>68</v>
      </c>
      <c r="C49" s="181"/>
      <c r="D49" s="181"/>
      <c r="E49" s="181"/>
      <c r="F49" s="181"/>
      <c r="G49" s="181"/>
      <c r="H49" s="181"/>
      <c r="I49" s="17"/>
      <c r="J49" s="98">
        <v>0</v>
      </c>
      <c r="K49" s="18"/>
      <c r="L49" s="63"/>
      <c r="M49" s="64"/>
    </row>
    <row r="50" spans="1:13" ht="15.95" outlineLevel="1" thickBot="1">
      <c r="A50" s="18"/>
      <c r="B50" s="193" t="s">
        <v>68</v>
      </c>
      <c r="C50" s="194"/>
      <c r="D50" s="194"/>
      <c r="E50" s="194"/>
      <c r="F50" s="194"/>
      <c r="G50" s="194"/>
      <c r="H50" s="194"/>
      <c r="I50" s="57"/>
      <c r="J50" s="98">
        <v>0</v>
      </c>
      <c r="K50" s="18"/>
      <c r="L50" s="63"/>
      <c r="M50" s="64"/>
    </row>
    <row r="51" spans="1:13" ht="27.6" customHeight="1" thickBot="1">
      <c r="A51" s="18"/>
      <c r="B51" s="184" t="s">
        <v>69</v>
      </c>
      <c r="C51" s="185"/>
      <c r="D51" s="185"/>
      <c r="E51" s="185"/>
      <c r="F51" s="185"/>
      <c r="G51" s="59"/>
      <c r="H51" s="59"/>
      <c r="I51" s="59"/>
      <c r="J51" s="96">
        <f>ROUND((SUM(J40:J50)),0)</f>
        <v>0</v>
      </c>
      <c r="K51" s="52"/>
      <c r="L51" s="63"/>
      <c r="M51" s="65"/>
    </row>
    <row r="52" spans="1:13" ht="29.1" customHeight="1">
      <c r="A52" s="18"/>
      <c r="B52" s="189" t="s">
        <v>70</v>
      </c>
      <c r="C52" s="190"/>
      <c r="D52" s="190"/>
      <c r="E52" s="190"/>
      <c r="F52" s="190"/>
      <c r="G52" s="66"/>
      <c r="H52" s="66"/>
      <c r="I52" s="66"/>
      <c r="J52" s="99"/>
      <c r="K52" s="52"/>
      <c r="L52" s="52"/>
      <c r="M52" s="18"/>
    </row>
    <row r="53" spans="1:13" ht="17.100000000000001" customHeight="1" outlineLevel="1">
      <c r="A53" s="18"/>
      <c r="B53" s="191" t="s">
        <v>71</v>
      </c>
      <c r="C53" s="192"/>
      <c r="D53" s="192"/>
      <c r="E53" s="16"/>
      <c r="F53" s="16"/>
      <c r="G53" s="16"/>
      <c r="H53" s="16"/>
      <c r="I53" s="16"/>
      <c r="J53" s="98">
        <v>0</v>
      </c>
      <c r="K53" s="18"/>
      <c r="L53" s="63"/>
      <c r="M53" s="64"/>
    </row>
    <row r="54" spans="1:13" ht="17.100000000000001" customHeight="1" outlineLevel="1">
      <c r="A54" s="18"/>
      <c r="B54" s="180" t="s">
        <v>72</v>
      </c>
      <c r="C54" s="181"/>
      <c r="D54" s="181"/>
      <c r="E54" s="17"/>
      <c r="F54" s="17"/>
      <c r="G54" s="17"/>
      <c r="H54" s="17"/>
      <c r="I54" s="17"/>
      <c r="J54" s="98">
        <v>0</v>
      </c>
      <c r="K54" s="18"/>
      <c r="L54" s="63"/>
      <c r="M54" s="64"/>
    </row>
    <row r="55" spans="1:13" ht="17.100000000000001" customHeight="1" outlineLevel="1">
      <c r="A55" s="18"/>
      <c r="B55" s="180" t="s">
        <v>73</v>
      </c>
      <c r="C55" s="181"/>
      <c r="D55" s="181"/>
      <c r="E55" s="17"/>
      <c r="F55" s="17"/>
      <c r="G55" s="17"/>
      <c r="H55" s="17"/>
      <c r="I55" s="17"/>
      <c r="J55" s="98">
        <v>0</v>
      </c>
      <c r="K55" s="18"/>
      <c r="L55" s="63"/>
      <c r="M55" s="64"/>
    </row>
    <row r="56" spans="1:13" ht="17.100000000000001" customHeight="1" outlineLevel="1">
      <c r="A56" s="18"/>
      <c r="B56" s="180" t="s">
        <v>74</v>
      </c>
      <c r="C56" s="181"/>
      <c r="D56" s="181"/>
      <c r="E56" s="17"/>
      <c r="F56" s="17"/>
      <c r="G56" s="17"/>
      <c r="H56" s="17"/>
      <c r="I56" s="17"/>
      <c r="J56" s="98">
        <v>0</v>
      </c>
      <c r="K56" s="18"/>
      <c r="L56" s="63"/>
      <c r="M56" s="64"/>
    </row>
    <row r="57" spans="1:13" ht="15.95" outlineLevel="1">
      <c r="A57" s="18"/>
      <c r="B57" s="156" t="s">
        <v>75</v>
      </c>
      <c r="C57" s="17"/>
      <c r="D57" s="17"/>
      <c r="E57" s="17"/>
      <c r="F57" s="17"/>
      <c r="G57" s="17"/>
      <c r="H57" s="17"/>
      <c r="I57" s="17"/>
      <c r="J57" s="98">
        <v>0</v>
      </c>
      <c r="K57" s="18"/>
      <c r="L57" s="63"/>
      <c r="M57" s="64"/>
    </row>
    <row r="58" spans="1:13" ht="17.100000000000001" outlineLevel="1">
      <c r="A58" s="18"/>
      <c r="B58" s="157" t="s">
        <v>76</v>
      </c>
      <c r="C58" s="17"/>
      <c r="D58" s="17"/>
      <c r="E58" s="17"/>
      <c r="F58" s="17"/>
      <c r="G58" s="17"/>
      <c r="H58" s="17"/>
      <c r="I58" s="17"/>
      <c r="J58" s="98">
        <v>0</v>
      </c>
      <c r="K58" s="18"/>
      <c r="L58" s="63"/>
      <c r="M58" s="64"/>
    </row>
    <row r="59" spans="1:13" ht="15.95" outlineLevel="1">
      <c r="A59" s="18"/>
      <c r="B59" s="156" t="s">
        <v>77</v>
      </c>
      <c r="C59" s="17"/>
      <c r="D59" s="17"/>
      <c r="E59" s="17"/>
      <c r="F59" s="17"/>
      <c r="G59" s="17"/>
      <c r="H59" s="17"/>
      <c r="I59" s="17"/>
      <c r="J59" s="98">
        <v>0</v>
      </c>
      <c r="K59" s="18"/>
      <c r="L59" s="63"/>
      <c r="M59" s="64"/>
    </row>
    <row r="60" spans="1:13" ht="28.35" customHeight="1" outlineLevel="1">
      <c r="A60" s="18"/>
      <c r="B60" s="182" t="s">
        <v>78</v>
      </c>
      <c r="C60" s="183"/>
      <c r="D60" s="183"/>
      <c r="E60" s="183"/>
      <c r="F60" s="183"/>
      <c r="G60" s="183"/>
      <c r="H60" s="183"/>
      <c r="I60" s="51"/>
      <c r="J60" s="98"/>
      <c r="K60" s="52"/>
      <c r="L60" s="63"/>
      <c r="M60" s="64"/>
    </row>
    <row r="61" spans="1:13" ht="15.95" outlineLevel="1">
      <c r="A61" s="18"/>
      <c r="B61" s="156" t="s">
        <v>77</v>
      </c>
      <c r="C61" s="17"/>
      <c r="D61" s="17"/>
      <c r="E61" s="17"/>
      <c r="F61" s="17"/>
      <c r="G61" s="17"/>
      <c r="H61" s="17"/>
      <c r="I61" s="17"/>
      <c r="J61" s="98">
        <v>0</v>
      </c>
      <c r="K61" s="18"/>
      <c r="L61" s="63"/>
      <c r="M61" s="64"/>
    </row>
    <row r="62" spans="1:13" ht="15.95" outlineLevel="1">
      <c r="A62" s="18"/>
      <c r="B62" s="156" t="s">
        <v>79</v>
      </c>
      <c r="C62" s="17"/>
      <c r="D62" s="17"/>
      <c r="E62" s="17"/>
      <c r="F62" s="17"/>
      <c r="G62" s="17"/>
      <c r="H62" s="17"/>
      <c r="I62" s="17"/>
      <c r="J62" s="98">
        <v>0</v>
      </c>
      <c r="K62" s="18"/>
      <c r="L62" s="63"/>
      <c r="M62" s="64"/>
    </row>
    <row r="63" spans="1:13" ht="15.95" outlineLevel="1">
      <c r="A63" s="18"/>
      <c r="B63" s="156" t="s">
        <v>80</v>
      </c>
      <c r="C63" s="17"/>
      <c r="D63" s="17"/>
      <c r="E63" s="17"/>
      <c r="F63" s="17"/>
      <c r="G63" s="17"/>
      <c r="H63" s="17"/>
      <c r="I63" s="17"/>
      <c r="J63" s="98">
        <v>0</v>
      </c>
      <c r="K63" s="18"/>
      <c r="L63" s="63"/>
      <c r="M63" s="64"/>
    </row>
    <row r="64" spans="1:13" ht="15.95" outlineLevel="1" thickBot="1">
      <c r="A64" s="18"/>
      <c r="B64" s="193" t="s">
        <v>68</v>
      </c>
      <c r="C64" s="194"/>
      <c r="D64" s="194"/>
      <c r="E64" s="194"/>
      <c r="F64" s="194"/>
      <c r="G64" s="194"/>
      <c r="H64" s="194"/>
      <c r="I64" s="57"/>
      <c r="J64" s="100">
        <v>0</v>
      </c>
      <c r="K64" s="18"/>
      <c r="L64" s="63"/>
      <c r="M64" s="64"/>
    </row>
    <row r="65" spans="1:13" ht="26.1" customHeight="1" outlineLevel="1" thickBot="1">
      <c r="A65" s="18"/>
      <c r="B65" s="184" t="s">
        <v>81</v>
      </c>
      <c r="C65" s="185"/>
      <c r="D65" s="185"/>
      <c r="E65" s="185"/>
      <c r="F65" s="61"/>
      <c r="G65" s="61"/>
      <c r="H65" s="61"/>
      <c r="I65" s="61"/>
      <c r="J65" s="101">
        <f>ROUND((SUM(J53:J64)),0)</f>
        <v>0</v>
      </c>
      <c r="K65" s="18"/>
      <c r="L65" s="63"/>
      <c r="M65" s="64"/>
    </row>
    <row r="66" spans="1:13" ht="26.45" customHeight="1" outlineLevel="1" thickBot="1">
      <c r="A66" s="18"/>
      <c r="B66" s="70"/>
      <c r="C66" s="18"/>
      <c r="D66" s="18"/>
      <c r="E66" s="18"/>
      <c r="F66" s="18"/>
      <c r="G66" s="18"/>
      <c r="H66" s="18"/>
      <c r="I66" s="18"/>
      <c r="J66" s="102"/>
      <c r="K66" s="18"/>
      <c r="L66" s="63"/>
      <c r="M66" s="64"/>
    </row>
    <row r="67" spans="1:13" ht="22.35" customHeight="1" thickBot="1">
      <c r="A67" s="18"/>
      <c r="B67" s="195" t="s">
        <v>82</v>
      </c>
      <c r="C67" s="196"/>
      <c r="D67" s="196"/>
      <c r="E67" s="71"/>
      <c r="F67" s="71"/>
      <c r="G67" s="71"/>
      <c r="H67" s="71"/>
      <c r="I67" s="71"/>
      <c r="J67" s="103">
        <f>ROUND((SUM(J33,J38,J51)),0)</f>
        <v>0</v>
      </c>
      <c r="K67" s="18"/>
      <c r="L67" s="63"/>
      <c r="M67" s="65"/>
    </row>
    <row r="68" spans="1:13" ht="22.35" customHeight="1" thickBot="1">
      <c r="A68" s="18"/>
      <c r="B68" s="158" t="s">
        <v>83</v>
      </c>
      <c r="C68" s="72"/>
      <c r="D68" s="72"/>
      <c r="E68" s="72"/>
      <c r="F68" s="73"/>
      <c r="G68" s="72"/>
      <c r="H68" s="72"/>
      <c r="I68" s="72"/>
      <c r="J68" s="104">
        <f>ROUND((SUM(J65,J67)),0)</f>
        <v>0</v>
      </c>
      <c r="K68" s="18"/>
      <c r="L68" s="63"/>
      <c r="M68" s="65"/>
    </row>
    <row r="69" spans="1:13" ht="22.35" customHeight="1" thickBot="1">
      <c r="A69" s="18"/>
      <c r="B69" s="197" t="s">
        <v>84</v>
      </c>
      <c r="C69" s="198"/>
      <c r="D69" s="198"/>
      <c r="E69" s="198"/>
      <c r="F69" s="159">
        <f>'Year 1'!F69</f>
        <v>0.49</v>
      </c>
      <c r="G69" s="199"/>
      <c r="H69" s="200"/>
      <c r="I69" s="201"/>
      <c r="J69" s="105">
        <f>ROUND(((J67)*F69),0)</f>
        <v>0</v>
      </c>
      <c r="K69" s="18"/>
      <c r="L69" s="63"/>
      <c r="M69" s="65"/>
    </row>
    <row r="70" spans="1:13" ht="22.35" customHeight="1" thickBot="1">
      <c r="A70" s="18"/>
      <c r="B70" s="187" t="s">
        <v>89</v>
      </c>
      <c r="C70" s="188"/>
      <c r="D70" s="188"/>
      <c r="E70" s="188"/>
      <c r="F70" s="74"/>
      <c r="G70" s="74"/>
      <c r="H70" s="74"/>
      <c r="I70" s="74"/>
      <c r="J70" s="104">
        <f>ROUND((SUM(J68,J69)),0)</f>
        <v>0</v>
      </c>
      <c r="K70" s="18"/>
      <c r="L70" s="63"/>
      <c r="M70" s="65"/>
    </row>
    <row r="71" spans="1:13" s="18" customFormat="1"/>
    <row r="72" spans="1:13" s="18" customFormat="1"/>
    <row r="73" spans="1:13" s="18" customFormat="1"/>
    <row r="74" spans="1:13" s="18" customFormat="1"/>
    <row r="75" spans="1:13" s="18" customFormat="1"/>
    <row r="76" spans="1:13" s="18" customFormat="1"/>
    <row r="77" spans="1:13" s="18" customFormat="1"/>
    <row r="78" spans="1:13" s="18" customFormat="1"/>
    <row r="79" spans="1:13" s="18" customFormat="1"/>
    <row r="80" spans="1:13" s="18" customFormat="1"/>
    <row r="81" s="18" customFormat="1"/>
    <row r="82" s="18" customFormat="1"/>
    <row r="83" s="18" customFormat="1"/>
    <row r="84" s="18" customFormat="1"/>
    <row r="85" s="18" customFormat="1"/>
    <row r="86" s="18" customFormat="1"/>
    <row r="87" s="18" customFormat="1"/>
    <row r="88" s="18" customFormat="1"/>
    <row r="89" s="18" customFormat="1"/>
    <row r="90" s="18" customFormat="1"/>
    <row r="91" s="18" customFormat="1"/>
    <row r="92" s="18" customFormat="1"/>
    <row r="93" s="18" customFormat="1"/>
    <row r="94" s="18" customFormat="1"/>
    <row r="95" s="18" customFormat="1"/>
  </sheetData>
  <sheetProtection algorithmName="SHA-512" hashValue="THSdTqdpJo9FQ9PUFGlL/qdcKofLys8wWcHgJeToz/KAuy54zZG8TfneNtKV8zFJYoNGeN0VeFXjFf6Ps7tUAw==" saltValue="F4/s3VPgaA/pUznEkqr91w==" spinCount="100000" sheet="1" objects="1" scenarios="1"/>
  <mergeCells count="79">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FCF088CA-8CD6-45EA-9C99-13BE16C75253}"/>
    <hyperlink ref="B36" r:id="rId2" xr:uid="{44EEC7C1-74F7-494F-B649-D970864346F9}"/>
    <hyperlink ref="B37" r:id="rId3" xr:uid="{52358643-3CAD-4A55-9B82-1EB382CB5BDD}"/>
    <hyperlink ref="B69:C69" r:id="rId4" display="On-Campus Facilities and Administrative (F&amp;A) Costs 46%" xr:uid="{F2012A9A-71A6-46E3-9B5C-9EA4B8CD72C3}"/>
    <hyperlink ref="B69:E69" r:id="rId5" display="On-Campus Facilities and Administrative (F&amp;A) Costs:" xr:uid="{25EC3F16-1D47-4875-941C-ABC7E00B7C9C}"/>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AA1A-3AD2-40B9-87D5-737D374B4E09}">
  <dimension ref="A1:S95"/>
  <sheetViews>
    <sheetView workbookViewId="0">
      <selection activeCell="M5" sqref="M5"/>
    </sheetView>
  </sheetViews>
  <sheetFormatPr defaultColWidth="12.140625" defaultRowHeight="15" outlineLevelRow="1"/>
  <cols>
    <col min="1" max="1" width="30.85546875" style="1" customWidth="1"/>
    <col min="2" max="2" width="27.140625" style="1" customWidth="1"/>
    <col min="3" max="3" width="9.42578125" style="1" customWidth="1"/>
    <col min="4" max="4" width="10.140625" style="1" customWidth="1"/>
    <col min="5" max="5" width="9" style="1" customWidth="1"/>
    <col min="6" max="6" width="10.140625" style="1" customWidth="1"/>
    <col min="7" max="7" width="8.85546875" style="1" customWidth="1"/>
    <col min="8" max="8" width="10.140625" style="1" customWidth="1"/>
    <col min="9" max="10" width="16.85546875" style="1" customWidth="1"/>
    <col min="11" max="11" width="8.28515625" style="1" customWidth="1"/>
    <col min="12" max="12" width="11.7109375" style="1" customWidth="1"/>
    <col min="13" max="13" width="17" style="1" customWidth="1"/>
    <col min="14" max="14" width="7.7109375" style="18" customWidth="1"/>
    <col min="15" max="15" width="13.28515625" style="18" customWidth="1"/>
    <col min="16" max="16" width="8.28515625" style="18" customWidth="1"/>
    <col min="17" max="19" width="12.140625" style="18"/>
    <col min="20" max="16384" width="12.140625" style="1"/>
  </cols>
  <sheetData>
    <row r="1" spans="1:19" s="6" customFormat="1" ht="18.600000000000001" customHeight="1">
      <c r="A1" s="40" t="s">
        <v>22</v>
      </c>
      <c r="B1" s="163">
        <f>'Year 1'!B1</f>
        <v>0</v>
      </c>
      <c r="C1" s="163"/>
      <c r="D1" s="163"/>
      <c r="E1" s="163"/>
      <c r="F1" s="163"/>
      <c r="G1" s="163"/>
      <c r="H1" s="163"/>
      <c r="I1" s="163"/>
      <c r="J1" s="35"/>
      <c r="K1" s="164" t="s">
        <v>23</v>
      </c>
      <c r="L1" s="164"/>
      <c r="M1" s="164"/>
      <c r="N1" s="20"/>
      <c r="O1" s="20"/>
      <c r="P1" s="20"/>
      <c r="Q1" s="21"/>
      <c r="R1" s="21"/>
      <c r="S1" s="21"/>
    </row>
    <row r="2" spans="1:19" s="6" customFormat="1" ht="18.600000000000001" customHeight="1">
      <c r="A2" s="41" t="s">
        <v>24</v>
      </c>
      <c r="B2" s="163">
        <f>'Year 1'!B2</f>
        <v>0</v>
      </c>
      <c r="C2" s="163"/>
      <c r="D2" s="163"/>
      <c r="E2" s="163"/>
      <c r="F2" s="163"/>
      <c r="G2" s="163"/>
      <c r="H2" s="163"/>
      <c r="I2" s="163"/>
      <c r="J2" s="33"/>
      <c r="K2" s="165" t="s">
        <v>25</v>
      </c>
      <c r="L2" s="165"/>
      <c r="M2" s="7">
        <f>'Year 1'!M2</f>
        <v>0.36499999999999999</v>
      </c>
      <c r="N2" s="22"/>
      <c r="O2" s="22"/>
      <c r="P2" s="22"/>
      <c r="Q2" s="21"/>
      <c r="R2" s="21"/>
      <c r="S2" s="21"/>
    </row>
    <row r="3" spans="1:19" s="6" customFormat="1" ht="18.600000000000001" customHeight="1">
      <c r="A3" s="42" t="s">
        <v>26</v>
      </c>
      <c r="B3" s="166">
        <f>'Year 1'!B3</f>
        <v>0</v>
      </c>
      <c r="C3" s="166"/>
      <c r="D3" s="166"/>
      <c r="E3" s="166"/>
      <c r="F3" s="166"/>
      <c r="G3" s="166"/>
      <c r="H3" s="166"/>
      <c r="I3" s="166"/>
      <c r="J3" s="33"/>
      <c r="K3" s="165" t="s">
        <v>27</v>
      </c>
      <c r="L3" s="165"/>
      <c r="M3" s="7">
        <f>'Year 1'!M3</f>
        <v>0.43</v>
      </c>
      <c r="N3" s="22"/>
      <c r="O3" s="22"/>
      <c r="P3" s="22"/>
      <c r="Q3" s="21"/>
      <c r="R3" s="21"/>
      <c r="S3" s="21"/>
    </row>
    <row r="4" spans="1:19" s="6" customFormat="1" ht="18.600000000000001" customHeight="1">
      <c r="A4" s="41" t="s">
        <v>28</v>
      </c>
      <c r="B4" s="9">
        <f>'Year 1'!B4</f>
        <v>0</v>
      </c>
      <c r="C4" s="33"/>
      <c r="D4" s="33"/>
      <c r="E4" s="34"/>
      <c r="F4" s="34"/>
      <c r="G4" s="34"/>
      <c r="H4" s="34"/>
      <c r="I4" s="34"/>
      <c r="J4" s="34"/>
      <c r="K4" s="165" t="s">
        <v>29</v>
      </c>
      <c r="L4" s="165"/>
      <c r="M4" s="7">
        <f>'Year 1'!M4</f>
        <v>0.22</v>
      </c>
      <c r="N4" s="22"/>
      <c r="O4" s="22"/>
      <c r="P4" s="22"/>
      <c r="Q4" s="21"/>
      <c r="R4" s="21"/>
      <c r="S4" s="21"/>
    </row>
    <row r="5" spans="1:19" s="6" customFormat="1" ht="18.600000000000001" customHeight="1">
      <c r="A5" s="202" t="s">
        <v>90</v>
      </c>
      <c r="B5" s="202"/>
      <c r="C5" s="33"/>
      <c r="D5" s="33"/>
      <c r="E5" s="168" t="s">
        <v>31</v>
      </c>
      <c r="F5" s="168"/>
      <c r="G5" s="168"/>
      <c r="H5" s="168" t="s">
        <v>32</v>
      </c>
      <c r="I5" s="168"/>
      <c r="J5" s="36"/>
      <c r="K5" s="165" t="s">
        <v>33</v>
      </c>
      <c r="L5" s="165"/>
      <c r="M5" s="8">
        <v>0</v>
      </c>
      <c r="N5" s="23"/>
      <c r="O5" s="23"/>
      <c r="P5" s="23"/>
      <c r="Q5" s="21"/>
      <c r="R5" s="21"/>
      <c r="S5" s="21"/>
    </row>
    <row r="6" spans="1:19" s="6" customFormat="1" ht="18.600000000000001" customHeight="1">
      <c r="A6" s="202"/>
      <c r="B6" s="202"/>
      <c r="C6" s="169"/>
      <c r="D6" s="169"/>
      <c r="E6" s="170">
        <f>'Year 3'!H6+1</f>
        <v>46753</v>
      </c>
      <c r="F6" s="170"/>
      <c r="G6" s="170"/>
      <c r="H6" s="170">
        <f>EDATE(E6,12)-1</f>
        <v>47118</v>
      </c>
      <c r="I6" s="170"/>
      <c r="J6" s="36"/>
      <c r="K6" s="171" t="str">
        <f>'Year 1'!K6</f>
        <v>Updated: 07/26/25</v>
      </c>
      <c r="L6" s="171"/>
      <c r="M6" s="171"/>
      <c r="N6" s="24"/>
      <c r="O6" s="24"/>
      <c r="P6" s="24"/>
      <c r="Q6" s="21"/>
      <c r="R6" s="21"/>
      <c r="S6" s="21"/>
    </row>
    <row r="7" spans="1:19" s="26" customFormat="1" ht="18.600000000000001" customHeight="1">
      <c r="A7" s="37"/>
      <c r="B7" s="38"/>
      <c r="C7" s="38"/>
      <c r="D7" s="38"/>
      <c r="E7" s="38"/>
      <c r="F7" s="25"/>
      <c r="G7" s="25"/>
      <c r="K7" s="39"/>
      <c r="L7" s="39"/>
      <c r="M7" s="25"/>
      <c r="N7" s="25"/>
      <c r="O7" s="25"/>
    </row>
    <row r="8" spans="1:19" ht="41.45" customHeight="1">
      <c r="A8" s="2" t="s">
        <v>35</v>
      </c>
      <c r="B8" s="3" t="s">
        <v>36</v>
      </c>
      <c r="C8" s="176" t="s">
        <v>37</v>
      </c>
      <c r="D8" s="177"/>
      <c r="E8" s="176" t="s">
        <v>38</v>
      </c>
      <c r="F8" s="177"/>
      <c r="G8" s="176" t="s">
        <v>39</v>
      </c>
      <c r="H8" s="177"/>
      <c r="I8" s="3" t="s">
        <v>40</v>
      </c>
      <c r="J8" s="3" t="s">
        <v>41</v>
      </c>
      <c r="K8" s="3" t="s">
        <v>42</v>
      </c>
      <c r="L8" s="3" t="s">
        <v>43</v>
      </c>
      <c r="M8" s="3" t="s">
        <v>44</v>
      </c>
    </row>
    <row r="9" spans="1:19" ht="16.350000000000001" customHeight="1">
      <c r="A9" s="81"/>
      <c r="B9" s="10" t="s">
        <v>45</v>
      </c>
      <c r="C9" s="10">
        <v>0</v>
      </c>
      <c r="D9" s="11" t="s">
        <v>46</v>
      </c>
      <c r="E9" s="10">
        <v>0</v>
      </c>
      <c r="F9" s="12" t="s">
        <v>46</v>
      </c>
      <c r="G9" s="13">
        <v>0</v>
      </c>
      <c r="H9" s="11" t="s">
        <v>46</v>
      </c>
      <c r="I9" s="172">
        <f>ROUND((C9*1/12)*(A10),0)</f>
        <v>0</v>
      </c>
      <c r="J9" s="172">
        <f>ROUND(((E9+G9)*(1/9)*A10), 0)</f>
        <v>0</v>
      </c>
      <c r="K9" s="43"/>
      <c r="L9" s="172">
        <f>ROUND((J9*K10)+(I9*K10),0)</f>
        <v>0</v>
      </c>
      <c r="M9" s="172">
        <f>ROUND((SUM(I9+J9+L9)),0)</f>
        <v>0</v>
      </c>
      <c r="O9" s="27"/>
      <c r="P9" s="27"/>
    </row>
    <row r="10" spans="1:19" ht="16.350000000000001" customHeight="1">
      <c r="A10" s="80">
        <f>'Year 3'!A10*1.03</f>
        <v>0</v>
      </c>
      <c r="B10" s="5" t="s">
        <v>47</v>
      </c>
      <c r="C10" s="14">
        <f>C9/12*100</f>
        <v>0</v>
      </c>
      <c r="D10" s="14" t="s">
        <v>48</v>
      </c>
      <c r="E10" s="14">
        <f>E9/9*100</f>
        <v>0</v>
      </c>
      <c r="F10" s="15" t="s">
        <v>48</v>
      </c>
      <c r="G10" s="15">
        <f>G9/3*100</f>
        <v>0</v>
      </c>
      <c r="H10" s="14" t="s">
        <v>48</v>
      </c>
      <c r="I10" s="173"/>
      <c r="J10" s="173"/>
      <c r="K10" s="4"/>
      <c r="L10" s="173"/>
      <c r="M10" s="173"/>
      <c r="O10" s="28"/>
      <c r="P10" s="29"/>
    </row>
    <row r="11" spans="1:19" ht="16.350000000000001" customHeight="1">
      <c r="A11" s="82"/>
      <c r="B11" s="10" t="s">
        <v>45</v>
      </c>
      <c r="C11" s="10">
        <v>0</v>
      </c>
      <c r="D11" s="11" t="s">
        <v>46</v>
      </c>
      <c r="E11" s="10">
        <v>0</v>
      </c>
      <c r="F11" s="12" t="s">
        <v>46</v>
      </c>
      <c r="G11" s="13">
        <v>0</v>
      </c>
      <c r="H11" s="11" t="s">
        <v>46</v>
      </c>
      <c r="I11" s="172">
        <f>ROUND((C11*1/12)*(A12),0)</f>
        <v>0</v>
      </c>
      <c r="J11" s="172">
        <f>ROUND(((E11+G11)*(1/9)*A12), 0)</f>
        <v>0</v>
      </c>
      <c r="K11" s="44"/>
      <c r="L11" s="172">
        <f>ROUND((J11*K12)+(I11*K12),0)</f>
        <v>0</v>
      </c>
      <c r="M11" s="172">
        <f>ROUND((SUM(I11+J11+L11)),0)</f>
        <v>0</v>
      </c>
      <c r="O11" s="27"/>
      <c r="P11" s="27"/>
    </row>
    <row r="12" spans="1:19" ht="16.350000000000001" customHeight="1">
      <c r="A12" s="80">
        <f>'Year 3'!A12*1.03</f>
        <v>0</v>
      </c>
      <c r="B12" s="5" t="s">
        <v>47</v>
      </c>
      <c r="C12" s="14">
        <f>C11/12*100</f>
        <v>0</v>
      </c>
      <c r="D12" s="14" t="s">
        <v>48</v>
      </c>
      <c r="E12" s="14">
        <f>E11/9*100</f>
        <v>0</v>
      </c>
      <c r="F12" s="15" t="s">
        <v>48</v>
      </c>
      <c r="G12" s="15">
        <f>G11/3*100</f>
        <v>0</v>
      </c>
      <c r="H12" s="14" t="s">
        <v>48</v>
      </c>
      <c r="I12" s="173"/>
      <c r="J12" s="173"/>
      <c r="K12" s="4"/>
      <c r="L12" s="173"/>
      <c r="M12" s="173"/>
      <c r="O12" s="28"/>
      <c r="P12" s="29"/>
    </row>
    <row r="13" spans="1:19" ht="16.350000000000001" customHeight="1">
      <c r="A13" s="83"/>
      <c r="B13" s="10" t="s">
        <v>45</v>
      </c>
      <c r="C13" s="10">
        <v>0</v>
      </c>
      <c r="D13" s="11" t="s">
        <v>46</v>
      </c>
      <c r="E13" s="10">
        <v>0</v>
      </c>
      <c r="F13" s="12" t="s">
        <v>46</v>
      </c>
      <c r="G13" s="13">
        <v>0</v>
      </c>
      <c r="H13" s="11" t="s">
        <v>46</v>
      </c>
      <c r="I13" s="172">
        <f>ROUND((C13*1/12)*(A14),0)</f>
        <v>0</v>
      </c>
      <c r="J13" s="172">
        <f>ROUND(((E13+G13)*(1/9)*A14), 0)</f>
        <v>0</v>
      </c>
      <c r="K13" s="45"/>
      <c r="L13" s="172">
        <f>ROUND((J13*K14)+(I13*K14),0)</f>
        <v>0</v>
      </c>
      <c r="M13" s="172">
        <f>ROUND((SUM(I13+J13+L13)),0)</f>
        <v>0</v>
      </c>
      <c r="O13" s="30"/>
      <c r="P13" s="27"/>
    </row>
    <row r="14" spans="1:19" ht="16.350000000000001" customHeight="1">
      <c r="A14" s="80">
        <f>'Year 3'!A14*1.03</f>
        <v>0</v>
      </c>
      <c r="B14" s="5" t="s">
        <v>47</v>
      </c>
      <c r="C14" s="14">
        <f>C13/12*100</f>
        <v>0</v>
      </c>
      <c r="D14" s="14" t="s">
        <v>48</v>
      </c>
      <c r="E14" s="14">
        <f>E13/9*100</f>
        <v>0</v>
      </c>
      <c r="F14" s="15" t="s">
        <v>48</v>
      </c>
      <c r="G14" s="15">
        <f>G13/3*100</f>
        <v>0</v>
      </c>
      <c r="H14" s="14" t="s">
        <v>48</v>
      </c>
      <c r="I14" s="173"/>
      <c r="J14" s="173"/>
      <c r="K14" s="4"/>
      <c r="L14" s="173"/>
      <c r="M14" s="173"/>
      <c r="O14" s="28"/>
      <c r="P14" s="29"/>
    </row>
    <row r="15" spans="1:19" ht="16.350000000000001" customHeight="1">
      <c r="A15" s="83" t="s">
        <v>49</v>
      </c>
      <c r="B15" s="10" t="s">
        <v>45</v>
      </c>
      <c r="C15" s="10">
        <v>0</v>
      </c>
      <c r="D15" s="11" t="s">
        <v>46</v>
      </c>
      <c r="E15" s="10">
        <v>0</v>
      </c>
      <c r="F15" s="12" t="s">
        <v>46</v>
      </c>
      <c r="G15" s="13">
        <v>0</v>
      </c>
      <c r="H15" s="11" t="s">
        <v>46</v>
      </c>
      <c r="I15" s="172">
        <f>ROUND((C15*1/12)*(A16),0)</f>
        <v>0</v>
      </c>
      <c r="J15" s="172">
        <f>ROUND(((E15+G15)*(1/9)*A16), 0)</f>
        <v>0</v>
      </c>
      <c r="K15" s="45"/>
      <c r="L15" s="172">
        <f>ROUND((J15*K16)+(I15*K16),0)</f>
        <v>0</v>
      </c>
      <c r="M15" s="172">
        <f>ROUND((SUM(I15+J15+L15)),0)</f>
        <v>0</v>
      </c>
      <c r="O15" s="30"/>
      <c r="P15" s="27"/>
    </row>
    <row r="16" spans="1:19" ht="16.350000000000001" customHeight="1">
      <c r="A16" s="80">
        <f>'Year 3'!A16*1.03</f>
        <v>0</v>
      </c>
      <c r="B16" s="5" t="s">
        <v>47</v>
      </c>
      <c r="C16" s="14">
        <f>C15/12*100</f>
        <v>0</v>
      </c>
      <c r="D16" s="14" t="s">
        <v>48</v>
      </c>
      <c r="E16" s="14">
        <f>E15/9*100</f>
        <v>0</v>
      </c>
      <c r="F16" s="15" t="s">
        <v>48</v>
      </c>
      <c r="G16" s="15">
        <f>G15/3*100</f>
        <v>0</v>
      </c>
      <c r="H16" s="14" t="s">
        <v>48</v>
      </c>
      <c r="I16" s="173"/>
      <c r="J16" s="173"/>
      <c r="K16" s="4"/>
      <c r="L16" s="173"/>
      <c r="M16" s="173"/>
      <c r="O16" s="28"/>
      <c r="P16" s="31"/>
    </row>
    <row r="17" spans="1:16" ht="16.350000000000001" customHeight="1" outlineLevel="1">
      <c r="A17" s="83"/>
      <c r="B17" s="10" t="s">
        <v>45</v>
      </c>
      <c r="C17" s="10">
        <v>0</v>
      </c>
      <c r="D17" s="11" t="s">
        <v>46</v>
      </c>
      <c r="E17" s="10">
        <v>0</v>
      </c>
      <c r="F17" s="12" t="s">
        <v>46</v>
      </c>
      <c r="G17" s="13">
        <v>0</v>
      </c>
      <c r="H17" s="11" t="s">
        <v>46</v>
      </c>
      <c r="I17" s="172">
        <f>ROUND((C17*1/12)*(A18),0)</f>
        <v>0</v>
      </c>
      <c r="J17" s="172">
        <f>ROUND(((E17+G17)*(1/9)*A18), 0)</f>
        <v>0</v>
      </c>
      <c r="K17" s="45"/>
      <c r="L17" s="172">
        <f>ROUND((J17*K18)+(I17*K18),0)</f>
        <v>0</v>
      </c>
      <c r="M17" s="172">
        <f>ROUND((SUM(I17+J17+L17)),0)</f>
        <v>0</v>
      </c>
      <c r="O17" s="30"/>
      <c r="P17" s="27"/>
    </row>
    <row r="18" spans="1:16" ht="16.350000000000001" customHeight="1" outlineLevel="1">
      <c r="A18" s="80">
        <f>'Year 3'!A18*1.03</f>
        <v>0</v>
      </c>
      <c r="B18" s="5" t="s">
        <v>47</v>
      </c>
      <c r="C18" s="14">
        <f>C17/12*100</f>
        <v>0</v>
      </c>
      <c r="D18" s="14" t="s">
        <v>48</v>
      </c>
      <c r="E18" s="14">
        <f>E17/9*100</f>
        <v>0</v>
      </c>
      <c r="F18" s="15" t="s">
        <v>48</v>
      </c>
      <c r="G18" s="15">
        <f>G17/3*100</f>
        <v>0</v>
      </c>
      <c r="H18" s="14" t="s">
        <v>48</v>
      </c>
      <c r="I18" s="173"/>
      <c r="J18" s="173"/>
      <c r="K18" s="4"/>
      <c r="L18" s="173"/>
      <c r="M18" s="173"/>
      <c r="O18" s="32"/>
      <c r="P18" s="32"/>
    </row>
    <row r="19" spans="1:16" ht="16.350000000000001" customHeight="1" outlineLevel="1">
      <c r="A19" s="83"/>
      <c r="B19" s="10" t="s">
        <v>45</v>
      </c>
      <c r="C19" s="10">
        <v>0</v>
      </c>
      <c r="D19" s="11" t="s">
        <v>46</v>
      </c>
      <c r="E19" s="10">
        <v>0</v>
      </c>
      <c r="F19" s="12" t="s">
        <v>46</v>
      </c>
      <c r="G19" s="13">
        <v>0</v>
      </c>
      <c r="H19" s="11" t="s">
        <v>46</v>
      </c>
      <c r="I19" s="172">
        <f>ROUND((C19*1/12)*(A20),0)</f>
        <v>0</v>
      </c>
      <c r="J19" s="172">
        <f>ROUND(((E19+G19)*(1/9)*A20), 0)</f>
        <v>0</v>
      </c>
      <c r="K19" s="45"/>
      <c r="L19" s="172">
        <f>ROUND((J19*K20)+(I19*K20),0)</f>
        <v>0</v>
      </c>
      <c r="M19" s="172">
        <f>ROUND((SUM(I19+J19+L19)),0)</f>
        <v>0</v>
      </c>
    </row>
    <row r="20" spans="1:16" ht="16.350000000000001" customHeight="1" outlineLevel="1">
      <c r="A20" s="80">
        <f>'Year 3'!A20*1.03</f>
        <v>0</v>
      </c>
      <c r="B20" s="5" t="s">
        <v>47</v>
      </c>
      <c r="C20" s="14">
        <f>C19/12*100</f>
        <v>0</v>
      </c>
      <c r="D20" s="14" t="s">
        <v>48</v>
      </c>
      <c r="E20" s="14">
        <f>E19/9*100</f>
        <v>0</v>
      </c>
      <c r="F20" s="15" t="s">
        <v>48</v>
      </c>
      <c r="G20" s="15">
        <f>G19/3*100</f>
        <v>0</v>
      </c>
      <c r="H20" s="14" t="s">
        <v>48</v>
      </c>
      <c r="I20" s="173"/>
      <c r="J20" s="173"/>
      <c r="K20" s="4"/>
      <c r="L20" s="173"/>
      <c r="M20" s="173"/>
    </row>
    <row r="21" spans="1:16" ht="16.350000000000001" customHeight="1" outlineLevel="1">
      <c r="A21" s="83"/>
      <c r="B21" s="10" t="s">
        <v>45</v>
      </c>
      <c r="C21" s="10">
        <v>0</v>
      </c>
      <c r="D21" s="11" t="s">
        <v>46</v>
      </c>
      <c r="E21" s="10">
        <v>0</v>
      </c>
      <c r="F21" s="12" t="s">
        <v>46</v>
      </c>
      <c r="G21" s="13">
        <v>0</v>
      </c>
      <c r="H21" s="11" t="s">
        <v>46</v>
      </c>
      <c r="I21" s="172">
        <f>ROUND((C21*1/12)*(A22),0)</f>
        <v>0</v>
      </c>
      <c r="J21" s="172">
        <f>ROUND(((E21+G21)*(1/9)*A22), 0)</f>
        <v>0</v>
      </c>
      <c r="K21" s="45"/>
      <c r="L21" s="172">
        <f>ROUND((J21*K22)+(I21*K22),0)</f>
        <v>0</v>
      </c>
      <c r="M21" s="172">
        <f>ROUND((SUM(I21+J21+L21)),0)</f>
        <v>0</v>
      </c>
    </row>
    <row r="22" spans="1:16" ht="16.350000000000001" customHeight="1" outlineLevel="1">
      <c r="A22" s="80">
        <f>'Year 3'!A22*1.03</f>
        <v>0</v>
      </c>
      <c r="B22" s="5" t="s">
        <v>47</v>
      </c>
      <c r="C22" s="14">
        <f>C21/12*100</f>
        <v>0</v>
      </c>
      <c r="D22" s="14" t="s">
        <v>48</v>
      </c>
      <c r="E22" s="14">
        <f>E21/9*100</f>
        <v>0</v>
      </c>
      <c r="F22" s="15" t="s">
        <v>48</v>
      </c>
      <c r="G22" s="15">
        <f>G21/3*100</f>
        <v>0</v>
      </c>
      <c r="H22" s="14" t="s">
        <v>48</v>
      </c>
      <c r="I22" s="173"/>
      <c r="J22" s="173"/>
      <c r="K22" s="4"/>
      <c r="L22" s="173"/>
      <c r="M22" s="173"/>
    </row>
    <row r="23" spans="1:16" ht="16.350000000000001" customHeight="1" outlineLevel="1">
      <c r="A23" s="83"/>
      <c r="B23" s="10" t="s">
        <v>45</v>
      </c>
      <c r="C23" s="10">
        <v>0</v>
      </c>
      <c r="D23" s="11" t="s">
        <v>46</v>
      </c>
      <c r="E23" s="10">
        <v>0</v>
      </c>
      <c r="F23" s="12" t="s">
        <v>46</v>
      </c>
      <c r="G23" s="13">
        <v>0</v>
      </c>
      <c r="H23" s="11" t="s">
        <v>46</v>
      </c>
      <c r="I23" s="172">
        <f>ROUND((C23*1/12)*(A24),0)</f>
        <v>0</v>
      </c>
      <c r="J23" s="172">
        <f>ROUND(((E23+G23)*(1/9)*A24), 0)</f>
        <v>0</v>
      </c>
      <c r="K23" s="45"/>
      <c r="L23" s="172">
        <f>ROUND((J23*K24)+(I23*K24),0)</f>
        <v>0</v>
      </c>
      <c r="M23" s="172">
        <f>ROUND((SUM(I23+J23+L23)),0)</f>
        <v>0</v>
      </c>
    </row>
    <row r="24" spans="1:16" ht="16.350000000000001" customHeight="1" outlineLevel="1">
      <c r="A24" s="80">
        <f>'Year 3'!A24*1.03</f>
        <v>0</v>
      </c>
      <c r="B24" s="5" t="s">
        <v>47</v>
      </c>
      <c r="C24" s="14">
        <f>C23/12*100</f>
        <v>0</v>
      </c>
      <c r="D24" s="14" t="s">
        <v>48</v>
      </c>
      <c r="E24" s="14">
        <f>E23/9*100</f>
        <v>0</v>
      </c>
      <c r="F24" s="15" t="s">
        <v>48</v>
      </c>
      <c r="G24" s="15">
        <f>G23/3*100</f>
        <v>0</v>
      </c>
      <c r="H24" s="14" t="s">
        <v>48</v>
      </c>
      <c r="I24" s="173"/>
      <c r="J24" s="173"/>
      <c r="K24" s="4"/>
      <c r="L24" s="173"/>
      <c r="M24" s="173"/>
    </row>
    <row r="25" spans="1:16" ht="16.350000000000001" customHeight="1" outlineLevel="1">
      <c r="A25" s="83"/>
      <c r="B25" s="10" t="s">
        <v>45</v>
      </c>
      <c r="C25" s="10">
        <v>0</v>
      </c>
      <c r="D25" s="11" t="s">
        <v>46</v>
      </c>
      <c r="E25" s="10">
        <v>0</v>
      </c>
      <c r="F25" s="12" t="s">
        <v>46</v>
      </c>
      <c r="G25" s="13">
        <v>0</v>
      </c>
      <c r="H25" s="11" t="s">
        <v>46</v>
      </c>
      <c r="I25" s="172">
        <f>ROUND((C25*1/12)*(A26),0)</f>
        <v>0</v>
      </c>
      <c r="J25" s="172">
        <f>ROUND(((E25+G25)*(1/9)*A26), 0)</f>
        <v>0</v>
      </c>
      <c r="K25" s="45"/>
      <c r="L25" s="172">
        <f>ROUND((J25*K26)+(I25*K26),0)</f>
        <v>0</v>
      </c>
      <c r="M25" s="172">
        <f>ROUND((SUM(I25+J25+L25)),0)</f>
        <v>0</v>
      </c>
    </row>
    <row r="26" spans="1:16" ht="16.350000000000001" customHeight="1" outlineLevel="1">
      <c r="A26" s="80">
        <f>'Year 3'!A26*1.03</f>
        <v>0</v>
      </c>
      <c r="B26" s="5" t="s">
        <v>47</v>
      </c>
      <c r="C26" s="14">
        <f>C25/12*100</f>
        <v>0</v>
      </c>
      <c r="D26" s="14" t="s">
        <v>48</v>
      </c>
      <c r="E26" s="14">
        <f>E25/9*100</f>
        <v>0</v>
      </c>
      <c r="F26" s="15" t="s">
        <v>48</v>
      </c>
      <c r="G26" s="15">
        <f>G25/3*100</f>
        <v>0</v>
      </c>
      <c r="H26" s="14" t="s">
        <v>48</v>
      </c>
      <c r="I26" s="173"/>
      <c r="J26" s="173"/>
      <c r="K26" s="4"/>
      <c r="L26" s="173"/>
      <c r="M26" s="173"/>
    </row>
    <row r="27" spans="1:16" ht="16.350000000000001" customHeight="1" outlineLevel="1">
      <c r="A27" s="83"/>
      <c r="B27" s="10" t="s">
        <v>45</v>
      </c>
      <c r="C27" s="10">
        <v>0</v>
      </c>
      <c r="D27" s="11" t="s">
        <v>46</v>
      </c>
      <c r="E27" s="10">
        <v>0</v>
      </c>
      <c r="F27" s="12" t="s">
        <v>46</v>
      </c>
      <c r="G27" s="13">
        <v>0</v>
      </c>
      <c r="H27" s="11" t="s">
        <v>46</v>
      </c>
      <c r="I27" s="172">
        <f>ROUND((C27*1/12)*(A28),0)</f>
        <v>0</v>
      </c>
      <c r="J27" s="172">
        <f>ROUND(((E27+G27)*(1/9)*A28), 0)</f>
        <v>0</v>
      </c>
      <c r="K27" s="45"/>
      <c r="L27" s="172">
        <f>ROUND((J27*K28)+(I27*K28),0)</f>
        <v>0</v>
      </c>
      <c r="M27" s="172">
        <f>ROUND((SUM(I27+J27+L27)),0)</f>
        <v>0</v>
      </c>
    </row>
    <row r="28" spans="1:16" ht="16.350000000000001" customHeight="1" outlineLevel="1">
      <c r="A28" s="80">
        <f>'Year 3'!A28*1.03</f>
        <v>0</v>
      </c>
      <c r="B28" s="5" t="s">
        <v>47</v>
      </c>
      <c r="C28" s="14">
        <f>C27/12*100</f>
        <v>0</v>
      </c>
      <c r="D28" s="14" t="s">
        <v>48</v>
      </c>
      <c r="E28" s="14">
        <f>E27/9*100</f>
        <v>0</v>
      </c>
      <c r="F28" s="15" t="s">
        <v>48</v>
      </c>
      <c r="G28" s="15">
        <f>G27/3*100</f>
        <v>0</v>
      </c>
      <c r="H28" s="14" t="s">
        <v>48</v>
      </c>
      <c r="I28" s="173"/>
      <c r="J28" s="173"/>
      <c r="K28" s="4"/>
      <c r="L28" s="173"/>
      <c r="M28" s="173"/>
    </row>
    <row r="29" spans="1:16" s="18" customFormat="1" ht="33" customHeight="1" outlineLevel="1">
      <c r="A29" s="46"/>
      <c r="B29" s="16"/>
      <c r="C29" s="47"/>
      <c r="D29" s="47"/>
      <c r="E29" s="47"/>
      <c r="F29" s="48"/>
      <c r="G29" s="48"/>
      <c r="H29" s="47"/>
      <c r="I29" s="49"/>
      <c r="J29" s="49"/>
      <c r="K29" s="62"/>
      <c r="L29" s="49"/>
      <c r="M29" s="49"/>
    </row>
    <row r="30" spans="1:16" ht="27.95" customHeight="1">
      <c r="A30" s="18"/>
      <c r="B30" s="182" t="s">
        <v>50</v>
      </c>
      <c r="C30" s="183"/>
      <c r="D30" s="183"/>
      <c r="E30" s="51"/>
      <c r="F30" s="51"/>
      <c r="G30" s="51"/>
      <c r="H30" s="51"/>
      <c r="I30" s="58"/>
      <c r="J30" s="160"/>
      <c r="K30" s="18"/>
      <c r="L30" s="53"/>
      <c r="M30" s="53"/>
    </row>
    <row r="31" spans="1:16" ht="17.100000000000001" customHeight="1">
      <c r="A31" s="18"/>
      <c r="B31" s="19" t="s">
        <v>51</v>
      </c>
      <c r="C31" s="152"/>
      <c r="D31" s="152"/>
      <c r="E31" s="54"/>
      <c r="F31" s="54"/>
      <c r="G31" s="54"/>
      <c r="H31" s="54"/>
      <c r="I31" s="58"/>
      <c r="J31" s="151">
        <f>J33-J32</f>
        <v>0</v>
      </c>
      <c r="K31" s="18"/>
      <c r="L31" s="53"/>
      <c r="M31" s="53"/>
    </row>
    <row r="32" spans="1:16" ht="17.100000000000001" customHeight="1" thickBot="1">
      <c r="A32" s="18"/>
      <c r="B32" s="55" t="s">
        <v>52</v>
      </c>
      <c r="C32" s="153"/>
      <c r="D32" s="153"/>
      <c r="E32" s="56"/>
      <c r="F32" s="56"/>
      <c r="G32" s="56"/>
      <c r="H32" s="56"/>
      <c r="I32" s="53"/>
      <c r="J32" s="90">
        <f>ROUND((SUM(L9:L28)),0)</f>
        <v>0</v>
      </c>
      <c r="K32" s="18"/>
      <c r="L32" s="53"/>
      <c r="M32" s="53"/>
    </row>
    <row r="33" spans="1:13" ht="27.95" customHeight="1" thickBot="1">
      <c r="A33" s="18"/>
      <c r="B33" s="184" t="s">
        <v>53</v>
      </c>
      <c r="C33" s="185"/>
      <c r="D33" s="185"/>
      <c r="E33" s="59"/>
      <c r="F33" s="59"/>
      <c r="G33" s="59"/>
      <c r="H33" s="59"/>
      <c r="I33" s="60"/>
      <c r="J33" s="91">
        <f>ROUND((SUM(M9:M28)),0)</f>
        <v>0</v>
      </c>
      <c r="K33" s="18"/>
      <c r="L33" s="53"/>
      <c r="M33" s="53"/>
    </row>
    <row r="34" spans="1:13">
      <c r="A34" s="18"/>
      <c r="B34" s="69"/>
      <c r="C34" s="50"/>
      <c r="D34" s="50"/>
      <c r="E34" s="50"/>
      <c r="F34" s="50"/>
      <c r="G34" s="50"/>
      <c r="H34" s="50"/>
      <c r="I34" s="50"/>
      <c r="J34" s="92"/>
      <c r="K34" s="18"/>
      <c r="L34" s="18"/>
      <c r="M34" s="18"/>
    </row>
    <row r="35" spans="1:13" ht="17.100000000000001">
      <c r="A35" s="18"/>
      <c r="B35" s="154" t="s">
        <v>54</v>
      </c>
      <c r="C35" s="16"/>
      <c r="D35" s="16"/>
      <c r="E35" s="16"/>
      <c r="F35" s="16"/>
      <c r="G35" s="16"/>
      <c r="H35" s="16"/>
      <c r="I35" s="16"/>
      <c r="J35" s="93"/>
      <c r="K35" s="18"/>
      <c r="L35" s="18"/>
      <c r="M35" s="18"/>
    </row>
    <row r="36" spans="1:13" ht="17.100000000000001">
      <c r="A36" s="18"/>
      <c r="B36" s="68" t="s">
        <v>55</v>
      </c>
      <c r="C36" s="16"/>
      <c r="D36" s="16"/>
      <c r="E36" s="16"/>
      <c r="F36" s="16"/>
      <c r="G36" s="16"/>
      <c r="H36" s="16"/>
      <c r="I36" s="16"/>
      <c r="J36" s="94">
        <v>0</v>
      </c>
      <c r="K36" s="18"/>
      <c r="L36" s="63"/>
      <c r="M36" s="64"/>
    </row>
    <row r="37" spans="1:13" ht="18" thickBot="1">
      <c r="A37" s="18"/>
      <c r="B37" s="67" t="s">
        <v>56</v>
      </c>
      <c r="C37" s="57"/>
      <c r="D37" s="57"/>
      <c r="E37" s="57"/>
      <c r="F37" s="57"/>
      <c r="G37" s="57"/>
      <c r="H37" s="57"/>
      <c r="I37" s="57"/>
      <c r="J37" s="95">
        <v>0</v>
      </c>
      <c r="K37" s="18"/>
      <c r="L37" s="63"/>
      <c r="M37" s="64"/>
    </row>
    <row r="38" spans="1:13" ht="25.35" customHeight="1" thickBot="1">
      <c r="A38" s="18"/>
      <c r="B38" s="155" t="s">
        <v>57</v>
      </c>
      <c r="C38" s="59"/>
      <c r="D38" s="59"/>
      <c r="E38" s="59"/>
      <c r="F38" s="59"/>
      <c r="G38" s="59"/>
      <c r="H38" s="59"/>
      <c r="I38" s="59"/>
      <c r="J38" s="96">
        <f>ROUND((SUM(J36:J37)),0)</f>
        <v>0</v>
      </c>
      <c r="K38" s="52"/>
      <c r="L38" s="63"/>
      <c r="M38" s="65"/>
    </row>
    <row r="39" spans="1:13" ht="28.35" customHeight="1">
      <c r="A39" s="18"/>
      <c r="B39" s="178" t="s">
        <v>58</v>
      </c>
      <c r="C39" s="179"/>
      <c r="D39" s="179"/>
      <c r="E39" s="179"/>
      <c r="F39" s="54"/>
      <c r="G39" s="54"/>
      <c r="H39" s="54"/>
      <c r="I39" s="54"/>
      <c r="J39" s="97"/>
      <c r="K39" s="52"/>
      <c r="L39" s="52"/>
      <c r="M39" s="52"/>
    </row>
    <row r="40" spans="1:13" ht="15.95" outlineLevel="1">
      <c r="A40" s="18"/>
      <c r="B40" s="19" t="s">
        <v>59</v>
      </c>
      <c r="C40" s="16"/>
      <c r="D40" s="16"/>
      <c r="E40" s="16"/>
      <c r="F40" s="16"/>
      <c r="G40" s="16"/>
      <c r="H40" s="16"/>
      <c r="I40" s="16"/>
      <c r="J40" s="98">
        <v>0</v>
      </c>
      <c r="K40" s="18"/>
      <c r="L40" s="63"/>
      <c r="M40" s="64"/>
    </row>
    <row r="41" spans="1:13" ht="15.95" outlineLevel="1">
      <c r="A41" s="18"/>
      <c r="B41" s="156" t="s">
        <v>60</v>
      </c>
      <c r="C41" s="17"/>
      <c r="D41" s="17"/>
      <c r="E41" s="17"/>
      <c r="F41" s="17"/>
      <c r="G41" s="17"/>
      <c r="H41" s="17"/>
      <c r="I41" s="17"/>
      <c r="J41" s="98">
        <v>0</v>
      </c>
      <c r="K41" s="18"/>
      <c r="L41" s="63"/>
      <c r="M41" s="64"/>
    </row>
    <row r="42" spans="1:13" ht="15.95" outlineLevel="1">
      <c r="A42" s="18"/>
      <c r="B42" s="156" t="s">
        <v>61</v>
      </c>
      <c r="C42" s="17"/>
      <c r="D42" s="17"/>
      <c r="E42" s="17"/>
      <c r="F42" s="17"/>
      <c r="G42" s="17"/>
      <c r="H42" s="17"/>
      <c r="I42" s="17"/>
      <c r="J42" s="98">
        <v>0</v>
      </c>
      <c r="K42" s="18"/>
      <c r="L42" s="63"/>
      <c r="M42" s="64"/>
    </row>
    <row r="43" spans="1:13" ht="16.350000000000001" customHeight="1" outlineLevel="1">
      <c r="A43" s="18"/>
      <c r="B43" s="180" t="s">
        <v>62</v>
      </c>
      <c r="C43" s="181"/>
      <c r="D43" s="181"/>
      <c r="E43" s="17"/>
      <c r="F43" s="17"/>
      <c r="G43" s="17"/>
      <c r="H43" s="17"/>
      <c r="I43" s="17"/>
      <c r="J43" s="98">
        <v>0</v>
      </c>
      <c r="K43" s="18"/>
      <c r="L43" s="63"/>
      <c r="M43" s="64"/>
    </row>
    <row r="44" spans="1:13" ht="16.350000000000001" customHeight="1" outlineLevel="1">
      <c r="A44" s="18"/>
      <c r="B44" s="180" t="s">
        <v>63</v>
      </c>
      <c r="C44" s="181"/>
      <c r="D44" s="181"/>
      <c r="E44" s="17"/>
      <c r="F44" s="17"/>
      <c r="G44" s="17"/>
      <c r="H44" s="17"/>
      <c r="I44" s="17"/>
      <c r="J44" s="98">
        <v>0</v>
      </c>
      <c r="K44" s="18"/>
      <c r="L44" s="63"/>
      <c r="M44" s="64"/>
    </row>
    <row r="45" spans="1:13" ht="16.350000000000001" customHeight="1" outlineLevel="1">
      <c r="A45" s="18"/>
      <c r="B45" s="180" t="s">
        <v>64</v>
      </c>
      <c r="C45" s="181"/>
      <c r="D45" s="181"/>
      <c r="E45" s="17"/>
      <c r="F45" s="17"/>
      <c r="G45" s="17"/>
      <c r="H45" s="17"/>
      <c r="I45" s="17"/>
      <c r="J45" s="98">
        <v>0</v>
      </c>
      <c r="K45" s="18"/>
      <c r="L45" s="63"/>
      <c r="M45" s="64"/>
    </row>
    <row r="46" spans="1:13" ht="15.95" outlineLevel="1">
      <c r="A46" s="18"/>
      <c r="B46" s="156" t="s">
        <v>65</v>
      </c>
      <c r="C46" s="17"/>
      <c r="D46" s="17"/>
      <c r="E46" s="17"/>
      <c r="F46" s="17"/>
      <c r="G46" s="17"/>
      <c r="H46" s="17"/>
      <c r="I46" s="17"/>
      <c r="J46" s="98">
        <v>0</v>
      </c>
      <c r="K46" s="18"/>
      <c r="L46" s="63"/>
      <c r="M46" s="64"/>
    </row>
    <row r="47" spans="1:13" ht="15.95" outlineLevel="1">
      <c r="A47" s="18"/>
      <c r="B47" s="156" t="s">
        <v>66</v>
      </c>
      <c r="C47" s="17"/>
      <c r="D47" s="17"/>
      <c r="E47" s="17"/>
      <c r="F47" s="17"/>
      <c r="G47" s="17"/>
      <c r="H47" s="17"/>
      <c r="I47" s="17"/>
      <c r="J47" s="98">
        <v>0</v>
      </c>
      <c r="K47" s="18"/>
      <c r="L47" s="63"/>
      <c r="M47" s="64"/>
    </row>
    <row r="48" spans="1:13" ht="15.95" outlineLevel="1">
      <c r="A48" s="18"/>
      <c r="B48" s="156" t="s">
        <v>67</v>
      </c>
      <c r="C48" s="17"/>
      <c r="D48" s="17"/>
      <c r="E48" s="17"/>
      <c r="F48" s="17"/>
      <c r="G48" s="17"/>
      <c r="H48" s="17"/>
      <c r="I48" s="17"/>
      <c r="J48" s="98">
        <v>0</v>
      </c>
      <c r="K48" s="18"/>
      <c r="L48" s="63"/>
      <c r="M48" s="64"/>
    </row>
    <row r="49" spans="1:13" outlineLevel="1">
      <c r="A49" s="18"/>
      <c r="B49" s="180" t="s">
        <v>68</v>
      </c>
      <c r="C49" s="181"/>
      <c r="D49" s="181"/>
      <c r="E49" s="181"/>
      <c r="F49" s="181"/>
      <c r="G49" s="181"/>
      <c r="H49" s="181"/>
      <c r="I49" s="17"/>
      <c r="J49" s="98">
        <v>0</v>
      </c>
      <c r="K49" s="18"/>
      <c r="L49" s="63"/>
      <c r="M49" s="64"/>
    </row>
    <row r="50" spans="1:13" ht="15.95" outlineLevel="1" thickBot="1">
      <c r="A50" s="18"/>
      <c r="B50" s="193" t="s">
        <v>68</v>
      </c>
      <c r="C50" s="194"/>
      <c r="D50" s="194"/>
      <c r="E50" s="194"/>
      <c r="F50" s="194"/>
      <c r="G50" s="194"/>
      <c r="H50" s="194"/>
      <c r="I50" s="57"/>
      <c r="J50" s="98">
        <v>0</v>
      </c>
      <c r="K50" s="18"/>
      <c r="L50" s="63"/>
      <c r="M50" s="64"/>
    </row>
    <row r="51" spans="1:13" ht="27.6" customHeight="1" thickBot="1">
      <c r="A51" s="18"/>
      <c r="B51" s="184" t="s">
        <v>69</v>
      </c>
      <c r="C51" s="185"/>
      <c r="D51" s="185"/>
      <c r="E51" s="185"/>
      <c r="F51" s="185"/>
      <c r="G51" s="59"/>
      <c r="H51" s="59"/>
      <c r="I51" s="59"/>
      <c r="J51" s="96">
        <f>ROUND((SUM(J40:J50)),0)</f>
        <v>0</v>
      </c>
      <c r="K51" s="52"/>
      <c r="L51" s="63"/>
      <c r="M51" s="65"/>
    </row>
    <row r="52" spans="1:13" ht="29.1" customHeight="1">
      <c r="A52" s="18"/>
      <c r="B52" s="189" t="s">
        <v>70</v>
      </c>
      <c r="C52" s="190"/>
      <c r="D52" s="190"/>
      <c r="E52" s="190"/>
      <c r="F52" s="190"/>
      <c r="G52" s="66"/>
      <c r="H52" s="66"/>
      <c r="I52" s="66"/>
      <c r="J52" s="99"/>
      <c r="K52" s="52"/>
      <c r="L52" s="52"/>
      <c r="M52" s="18"/>
    </row>
    <row r="53" spans="1:13" ht="17.100000000000001" customHeight="1" outlineLevel="1">
      <c r="A53" s="18"/>
      <c r="B53" s="191" t="s">
        <v>71</v>
      </c>
      <c r="C53" s="192"/>
      <c r="D53" s="192"/>
      <c r="E53" s="16"/>
      <c r="F53" s="16"/>
      <c r="G53" s="16"/>
      <c r="H53" s="16"/>
      <c r="I53" s="16"/>
      <c r="J53" s="98">
        <v>0</v>
      </c>
      <c r="K53" s="18"/>
      <c r="L53" s="63"/>
      <c r="M53" s="64"/>
    </row>
    <row r="54" spans="1:13" ht="17.100000000000001" customHeight="1" outlineLevel="1">
      <c r="A54" s="18"/>
      <c r="B54" s="180" t="s">
        <v>72</v>
      </c>
      <c r="C54" s="181"/>
      <c r="D54" s="181"/>
      <c r="E54" s="17"/>
      <c r="F54" s="17"/>
      <c r="G54" s="17"/>
      <c r="H54" s="17"/>
      <c r="I54" s="17"/>
      <c r="J54" s="98">
        <v>0</v>
      </c>
      <c r="K54" s="18"/>
      <c r="L54" s="63"/>
      <c r="M54" s="64"/>
    </row>
    <row r="55" spans="1:13" ht="17.100000000000001" customHeight="1" outlineLevel="1">
      <c r="A55" s="18"/>
      <c r="B55" s="180" t="s">
        <v>73</v>
      </c>
      <c r="C55" s="181"/>
      <c r="D55" s="181"/>
      <c r="E55" s="17"/>
      <c r="F55" s="17"/>
      <c r="G55" s="17"/>
      <c r="H55" s="17"/>
      <c r="I55" s="17"/>
      <c r="J55" s="98">
        <v>0</v>
      </c>
      <c r="K55" s="18"/>
      <c r="L55" s="63"/>
      <c r="M55" s="64"/>
    </row>
    <row r="56" spans="1:13" ht="17.100000000000001" customHeight="1" outlineLevel="1">
      <c r="A56" s="18"/>
      <c r="B56" s="180" t="s">
        <v>74</v>
      </c>
      <c r="C56" s="181"/>
      <c r="D56" s="181"/>
      <c r="E56" s="17"/>
      <c r="F56" s="17"/>
      <c r="G56" s="17"/>
      <c r="H56" s="17"/>
      <c r="I56" s="17"/>
      <c r="J56" s="98">
        <v>0</v>
      </c>
      <c r="K56" s="18"/>
      <c r="L56" s="63"/>
      <c r="M56" s="64"/>
    </row>
    <row r="57" spans="1:13" ht="15.95" outlineLevel="1">
      <c r="A57" s="18"/>
      <c r="B57" s="156" t="s">
        <v>75</v>
      </c>
      <c r="C57" s="17"/>
      <c r="D57" s="17"/>
      <c r="E57" s="17"/>
      <c r="F57" s="17"/>
      <c r="G57" s="17"/>
      <c r="H57" s="17"/>
      <c r="I57" s="17"/>
      <c r="J57" s="98">
        <v>0</v>
      </c>
      <c r="K57" s="18"/>
      <c r="L57" s="63"/>
      <c r="M57" s="64"/>
    </row>
    <row r="58" spans="1:13" ht="17.100000000000001" outlineLevel="1">
      <c r="A58" s="18"/>
      <c r="B58" s="157" t="s">
        <v>76</v>
      </c>
      <c r="C58" s="17"/>
      <c r="D58" s="17"/>
      <c r="E58" s="17"/>
      <c r="F58" s="17"/>
      <c r="G58" s="17"/>
      <c r="H58" s="17"/>
      <c r="I58" s="17"/>
      <c r="J58" s="98">
        <v>0</v>
      </c>
      <c r="K58" s="18"/>
      <c r="L58" s="63"/>
      <c r="M58" s="64"/>
    </row>
    <row r="59" spans="1:13" ht="15.95" outlineLevel="1">
      <c r="A59" s="18"/>
      <c r="B59" s="156" t="s">
        <v>77</v>
      </c>
      <c r="C59" s="17"/>
      <c r="D59" s="17"/>
      <c r="E59" s="17"/>
      <c r="F59" s="17"/>
      <c r="G59" s="17"/>
      <c r="H59" s="17"/>
      <c r="I59" s="17"/>
      <c r="J59" s="98">
        <v>0</v>
      </c>
      <c r="K59" s="18"/>
      <c r="L59" s="63"/>
      <c r="M59" s="64"/>
    </row>
    <row r="60" spans="1:13" ht="28.35" customHeight="1" outlineLevel="1">
      <c r="A60" s="18"/>
      <c r="B60" s="182" t="s">
        <v>78</v>
      </c>
      <c r="C60" s="183"/>
      <c r="D60" s="183"/>
      <c r="E60" s="183"/>
      <c r="F60" s="183"/>
      <c r="G60" s="183"/>
      <c r="H60" s="183"/>
      <c r="I60" s="51"/>
      <c r="J60" s="98"/>
      <c r="K60" s="52"/>
      <c r="L60" s="63"/>
      <c r="M60" s="64"/>
    </row>
    <row r="61" spans="1:13" ht="15.95" outlineLevel="1">
      <c r="A61" s="18"/>
      <c r="B61" s="156" t="s">
        <v>77</v>
      </c>
      <c r="C61" s="17"/>
      <c r="D61" s="17"/>
      <c r="E61" s="17"/>
      <c r="F61" s="17"/>
      <c r="G61" s="17"/>
      <c r="H61" s="17"/>
      <c r="I61" s="17"/>
      <c r="J61" s="98">
        <v>0</v>
      </c>
      <c r="K61" s="18"/>
      <c r="L61" s="63"/>
      <c r="M61" s="64"/>
    </row>
    <row r="62" spans="1:13" ht="15.95" outlineLevel="1">
      <c r="A62" s="18"/>
      <c r="B62" s="156" t="s">
        <v>79</v>
      </c>
      <c r="C62" s="17"/>
      <c r="D62" s="17"/>
      <c r="E62" s="17"/>
      <c r="F62" s="17"/>
      <c r="G62" s="17"/>
      <c r="H62" s="17"/>
      <c r="I62" s="17"/>
      <c r="J62" s="98">
        <v>0</v>
      </c>
      <c r="K62" s="18"/>
      <c r="L62" s="63"/>
      <c r="M62" s="64"/>
    </row>
    <row r="63" spans="1:13" ht="15.95" outlineLevel="1">
      <c r="A63" s="18"/>
      <c r="B63" s="156" t="s">
        <v>80</v>
      </c>
      <c r="C63" s="17"/>
      <c r="D63" s="17"/>
      <c r="E63" s="17"/>
      <c r="F63" s="17"/>
      <c r="G63" s="17"/>
      <c r="H63" s="17"/>
      <c r="I63" s="17"/>
      <c r="J63" s="98">
        <v>0</v>
      </c>
      <c r="K63" s="18"/>
      <c r="L63" s="63"/>
      <c r="M63" s="64"/>
    </row>
    <row r="64" spans="1:13" ht="15.95" outlineLevel="1" thickBot="1">
      <c r="A64" s="18"/>
      <c r="B64" s="193" t="s">
        <v>68</v>
      </c>
      <c r="C64" s="194"/>
      <c r="D64" s="194"/>
      <c r="E64" s="194"/>
      <c r="F64" s="194"/>
      <c r="G64" s="194"/>
      <c r="H64" s="194"/>
      <c r="I64" s="57"/>
      <c r="J64" s="100">
        <v>0</v>
      </c>
      <c r="K64" s="18"/>
      <c r="L64" s="63"/>
      <c r="M64" s="64"/>
    </row>
    <row r="65" spans="1:13" ht="26.1" customHeight="1" outlineLevel="1" thickBot="1">
      <c r="A65" s="18"/>
      <c r="B65" s="184" t="s">
        <v>81</v>
      </c>
      <c r="C65" s="185"/>
      <c r="D65" s="185"/>
      <c r="E65" s="185"/>
      <c r="F65" s="61"/>
      <c r="G65" s="61"/>
      <c r="H65" s="61"/>
      <c r="I65" s="61"/>
      <c r="J65" s="101">
        <f>ROUND((SUM(J53:J64)),0)</f>
        <v>0</v>
      </c>
      <c r="K65" s="18"/>
      <c r="L65" s="63"/>
      <c r="M65" s="64"/>
    </row>
    <row r="66" spans="1:13" ht="26.45" customHeight="1" outlineLevel="1" thickBot="1">
      <c r="A66" s="18"/>
      <c r="B66" s="70"/>
      <c r="C66" s="18"/>
      <c r="D66" s="18"/>
      <c r="E66" s="18"/>
      <c r="F66" s="18"/>
      <c r="G66" s="18"/>
      <c r="H66" s="18"/>
      <c r="I66" s="18"/>
      <c r="J66" s="102"/>
      <c r="K66" s="18"/>
      <c r="L66" s="63"/>
      <c r="M66" s="64"/>
    </row>
    <row r="67" spans="1:13" ht="22.35" customHeight="1" thickBot="1">
      <c r="A67" s="18"/>
      <c r="B67" s="195" t="s">
        <v>82</v>
      </c>
      <c r="C67" s="196"/>
      <c r="D67" s="196"/>
      <c r="E67" s="71"/>
      <c r="F67" s="71"/>
      <c r="G67" s="71"/>
      <c r="H67" s="71"/>
      <c r="I67" s="71"/>
      <c r="J67" s="103">
        <f>ROUND((SUM(J33,J38,J51)),0)</f>
        <v>0</v>
      </c>
      <c r="K67" s="18"/>
      <c r="L67" s="63"/>
      <c r="M67" s="65"/>
    </row>
    <row r="68" spans="1:13" ht="22.35" customHeight="1" thickBot="1">
      <c r="A68" s="18"/>
      <c r="B68" s="158" t="s">
        <v>83</v>
      </c>
      <c r="C68" s="72"/>
      <c r="D68" s="72"/>
      <c r="E68" s="72"/>
      <c r="F68" s="73"/>
      <c r="G68" s="72"/>
      <c r="H68" s="72"/>
      <c r="I68" s="72"/>
      <c r="J68" s="104">
        <f>ROUND((SUM(J65,J67)),0)</f>
        <v>0</v>
      </c>
      <c r="K68" s="18"/>
      <c r="L68" s="63"/>
      <c r="M68" s="65"/>
    </row>
    <row r="69" spans="1:13" ht="22.35" customHeight="1" thickBot="1">
      <c r="A69" s="18"/>
      <c r="B69" s="197" t="s">
        <v>84</v>
      </c>
      <c r="C69" s="198"/>
      <c r="D69" s="198"/>
      <c r="E69" s="198"/>
      <c r="F69" s="159">
        <f>'Year 1'!F69</f>
        <v>0.49</v>
      </c>
      <c r="G69" s="199"/>
      <c r="H69" s="200"/>
      <c r="I69" s="201"/>
      <c r="J69" s="105">
        <f>ROUND(((J67)*F69),0)</f>
        <v>0</v>
      </c>
      <c r="K69" s="18"/>
      <c r="L69" s="63"/>
      <c r="M69" s="65"/>
    </row>
    <row r="70" spans="1:13" ht="22.35" customHeight="1" thickBot="1">
      <c r="A70" s="18"/>
      <c r="B70" s="187" t="s">
        <v>91</v>
      </c>
      <c r="C70" s="188"/>
      <c r="D70" s="188"/>
      <c r="E70" s="188"/>
      <c r="F70" s="74"/>
      <c r="G70" s="74"/>
      <c r="H70" s="74"/>
      <c r="I70" s="74"/>
      <c r="J70" s="104">
        <f>ROUND((SUM(J68,J69)),0)</f>
        <v>0</v>
      </c>
      <c r="K70" s="18"/>
      <c r="L70" s="63"/>
      <c r="M70" s="65"/>
    </row>
    <row r="71" spans="1:13" s="18" customFormat="1"/>
    <row r="72" spans="1:13" s="18" customFormat="1"/>
    <row r="73" spans="1:13" s="18" customFormat="1"/>
    <row r="74" spans="1:13" s="18" customFormat="1"/>
    <row r="75" spans="1:13" s="18" customFormat="1"/>
    <row r="76" spans="1:13" s="18" customFormat="1"/>
    <row r="77" spans="1:13" s="18" customFormat="1"/>
    <row r="78" spans="1:13" s="18" customFormat="1"/>
    <row r="79" spans="1:13" s="18" customFormat="1"/>
    <row r="80" spans="1:13" s="18" customFormat="1"/>
    <row r="81" s="18" customFormat="1"/>
    <row r="82" s="18" customFormat="1"/>
    <row r="83" s="18" customFormat="1"/>
    <row r="84" s="18" customFormat="1"/>
    <row r="85" s="18" customFormat="1"/>
    <row r="86" s="18" customFormat="1"/>
    <row r="87" s="18" customFormat="1"/>
    <row r="88" s="18" customFormat="1"/>
    <row r="89" s="18" customFormat="1"/>
    <row r="90" s="18" customFormat="1"/>
    <row r="91" s="18" customFormat="1"/>
    <row r="92" s="18" customFormat="1"/>
    <row r="93" s="18" customFormat="1"/>
    <row r="94" s="18" customFormat="1"/>
    <row r="95" s="18" customFormat="1"/>
  </sheetData>
  <sheetProtection algorithmName="SHA-512" hashValue="fYypC/OLcmhgMz7dGj2Mx2N5iTEeYkZilVtAcHokEMagHChxK4HFOZMCk7SFA2sj5GJXrl0Q9PUQ0e6T1MATWw==" saltValue="YckG7LLki7KuYraG5wE9mQ==" spinCount="100000" sheet="1" objects="1" scenarios="1"/>
  <mergeCells count="79">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82FFFFBB-F6A1-4023-9112-78116A34D9A3}"/>
    <hyperlink ref="B36" r:id="rId2" xr:uid="{3758BA6C-898A-4539-9C20-F890D24F1A3D}"/>
    <hyperlink ref="B37" r:id="rId3" xr:uid="{C6A7D58B-0F4A-431A-8093-9901A42A973E}"/>
    <hyperlink ref="B69:C69" r:id="rId4" display="On-Campus Facilities and Administrative (F&amp;A) Costs 46%" xr:uid="{6B2CF7F9-10B5-4CFD-97EA-86574076AF58}"/>
    <hyperlink ref="B69:E69" r:id="rId5" display="On-Campus Facilities and Administrative (F&amp;A) Costs:" xr:uid="{5B05683C-9A51-4C61-B43A-C4856311F7F6}"/>
  </hyperlinks>
  <pageMargins left="0.7" right="0.7" top="0.75" bottom="0.75" header="0.3" footer="0.3"/>
  <pageSetup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B47E2-02FD-4982-AB12-28E53AB5BDC8}">
  <dimension ref="A1:S95"/>
  <sheetViews>
    <sheetView workbookViewId="0">
      <selection activeCell="E6" sqref="E6:G6"/>
    </sheetView>
  </sheetViews>
  <sheetFormatPr defaultColWidth="12.140625" defaultRowHeight="15" outlineLevelRow="1"/>
  <cols>
    <col min="1" max="1" width="30.85546875" style="1" customWidth="1"/>
    <col min="2" max="2" width="27.140625" style="1" customWidth="1"/>
    <col min="3" max="3" width="9.42578125" style="1" customWidth="1"/>
    <col min="4" max="4" width="10.140625" style="1" customWidth="1"/>
    <col min="5" max="5" width="9" style="1" customWidth="1"/>
    <col min="6" max="6" width="10.140625" style="1" customWidth="1"/>
    <col min="7" max="7" width="8.85546875" style="1" customWidth="1"/>
    <col min="8" max="8" width="10.140625" style="1" customWidth="1"/>
    <col min="9" max="10" width="16.85546875" style="1" customWidth="1"/>
    <col min="11" max="11" width="8.28515625" style="1" customWidth="1"/>
    <col min="12" max="12" width="11.7109375" style="1" customWidth="1"/>
    <col min="13" max="13" width="17" style="1" customWidth="1"/>
    <col min="14" max="14" width="7.7109375" style="18" customWidth="1"/>
    <col min="15" max="15" width="13.28515625" style="18" customWidth="1"/>
    <col min="16" max="16" width="8.28515625" style="18" customWidth="1"/>
    <col min="17" max="19" width="12.140625" style="18"/>
    <col min="20" max="16384" width="12.140625" style="1"/>
  </cols>
  <sheetData>
    <row r="1" spans="1:19" s="6" customFormat="1" ht="18.600000000000001" customHeight="1">
      <c r="A1" s="40" t="s">
        <v>22</v>
      </c>
      <c r="B1" s="163">
        <f>'Year 1'!B1</f>
        <v>0</v>
      </c>
      <c r="C1" s="163"/>
      <c r="D1" s="163"/>
      <c r="E1" s="163"/>
      <c r="F1" s="163"/>
      <c r="G1" s="163"/>
      <c r="H1" s="163"/>
      <c r="I1" s="163"/>
      <c r="J1" s="35"/>
      <c r="K1" s="164" t="s">
        <v>23</v>
      </c>
      <c r="L1" s="164"/>
      <c r="M1" s="164"/>
      <c r="N1" s="20"/>
      <c r="O1" s="20"/>
      <c r="P1" s="20"/>
      <c r="Q1" s="21"/>
      <c r="R1" s="21"/>
      <c r="S1" s="21"/>
    </row>
    <row r="2" spans="1:19" s="6" customFormat="1" ht="18.600000000000001" customHeight="1">
      <c r="A2" s="41" t="s">
        <v>24</v>
      </c>
      <c r="B2" s="163">
        <f>'Year 1'!B2</f>
        <v>0</v>
      </c>
      <c r="C2" s="163"/>
      <c r="D2" s="163"/>
      <c r="E2" s="163"/>
      <c r="F2" s="163"/>
      <c r="G2" s="163"/>
      <c r="H2" s="163"/>
      <c r="I2" s="163"/>
      <c r="J2" s="33"/>
      <c r="K2" s="165" t="s">
        <v>25</v>
      </c>
      <c r="L2" s="165"/>
      <c r="M2" s="7">
        <f>'Year 1'!M2</f>
        <v>0.36499999999999999</v>
      </c>
      <c r="N2" s="22"/>
      <c r="O2" s="22"/>
      <c r="P2" s="22"/>
      <c r="Q2" s="21"/>
      <c r="R2" s="21"/>
      <c r="S2" s="21"/>
    </row>
    <row r="3" spans="1:19" s="6" customFormat="1" ht="18.600000000000001" customHeight="1">
      <c r="A3" s="42" t="s">
        <v>26</v>
      </c>
      <c r="B3" s="166">
        <f>'Year 1'!B3</f>
        <v>0</v>
      </c>
      <c r="C3" s="166"/>
      <c r="D3" s="166"/>
      <c r="E3" s="166"/>
      <c r="F3" s="166"/>
      <c r="G3" s="166"/>
      <c r="H3" s="166"/>
      <c r="I3" s="166"/>
      <c r="J3" s="33"/>
      <c r="K3" s="165" t="s">
        <v>27</v>
      </c>
      <c r="L3" s="165"/>
      <c r="M3" s="7">
        <f>'Year 1'!M3</f>
        <v>0.43</v>
      </c>
      <c r="N3" s="22"/>
      <c r="O3" s="22"/>
      <c r="P3" s="22"/>
      <c r="Q3" s="21"/>
      <c r="R3" s="21"/>
      <c r="S3" s="21"/>
    </row>
    <row r="4" spans="1:19" s="6" customFormat="1" ht="18.600000000000001" customHeight="1">
      <c r="A4" s="41" t="s">
        <v>28</v>
      </c>
      <c r="B4" s="9">
        <f>'Year 1'!B4</f>
        <v>0</v>
      </c>
      <c r="C4" s="33"/>
      <c r="D4" s="33"/>
      <c r="E4" s="34"/>
      <c r="F4" s="34"/>
      <c r="G4" s="34"/>
      <c r="H4" s="34"/>
      <c r="I4" s="34"/>
      <c r="J4" s="34"/>
      <c r="K4" s="165" t="s">
        <v>29</v>
      </c>
      <c r="L4" s="165"/>
      <c r="M4" s="7">
        <f>'Year 1'!M4</f>
        <v>0.22</v>
      </c>
      <c r="N4" s="22"/>
      <c r="O4" s="22"/>
      <c r="P4" s="22"/>
      <c r="Q4" s="21"/>
      <c r="R4" s="21"/>
      <c r="S4" s="21"/>
    </row>
    <row r="5" spans="1:19" s="6" customFormat="1" ht="18.600000000000001" customHeight="1">
      <c r="A5" s="202" t="s">
        <v>92</v>
      </c>
      <c r="B5" s="202"/>
      <c r="C5" s="33"/>
      <c r="D5" s="33"/>
      <c r="E5" s="168" t="s">
        <v>31</v>
      </c>
      <c r="F5" s="168"/>
      <c r="G5" s="168"/>
      <c r="H5" s="168" t="s">
        <v>32</v>
      </c>
      <c r="I5" s="168"/>
      <c r="J5" s="36"/>
      <c r="K5" s="165" t="s">
        <v>33</v>
      </c>
      <c r="L5" s="165"/>
      <c r="M5" s="8">
        <v>0</v>
      </c>
      <c r="N5" s="23"/>
      <c r="O5" s="23"/>
      <c r="P5" s="23"/>
      <c r="Q5" s="21"/>
      <c r="R5" s="21"/>
      <c r="S5" s="21"/>
    </row>
    <row r="6" spans="1:19" s="6" customFormat="1" ht="18.600000000000001" customHeight="1">
      <c r="A6" s="202"/>
      <c r="B6" s="202"/>
      <c r="C6" s="169"/>
      <c r="D6" s="169"/>
      <c r="E6" s="170">
        <f>'Year 4'!H6+1</f>
        <v>47119</v>
      </c>
      <c r="F6" s="170"/>
      <c r="G6" s="170"/>
      <c r="H6" s="170">
        <f>EDATE(E6,12)-1</f>
        <v>47483</v>
      </c>
      <c r="I6" s="170"/>
      <c r="J6" s="36"/>
      <c r="K6" s="171" t="str">
        <f>'Year 1'!K6</f>
        <v>Updated: 07/26/25</v>
      </c>
      <c r="L6" s="171"/>
      <c r="M6" s="171"/>
      <c r="N6" s="24"/>
      <c r="O6" s="24"/>
      <c r="P6" s="24"/>
      <c r="Q6" s="21"/>
      <c r="R6" s="21"/>
      <c r="S6" s="21"/>
    </row>
    <row r="7" spans="1:19" s="26" customFormat="1" ht="18.600000000000001" customHeight="1">
      <c r="A7" s="37"/>
      <c r="B7" s="38"/>
      <c r="C7" s="38"/>
      <c r="D7" s="38"/>
      <c r="E7" s="38"/>
      <c r="F7" s="25"/>
      <c r="G7" s="25"/>
      <c r="K7" s="39"/>
      <c r="L7" s="39"/>
      <c r="M7" s="25"/>
      <c r="N7" s="25"/>
      <c r="O7" s="25"/>
    </row>
    <row r="8" spans="1:19" ht="41.45" customHeight="1">
      <c r="A8" s="2" t="s">
        <v>35</v>
      </c>
      <c r="B8" s="3" t="s">
        <v>36</v>
      </c>
      <c r="C8" s="176" t="s">
        <v>37</v>
      </c>
      <c r="D8" s="177"/>
      <c r="E8" s="176" t="s">
        <v>38</v>
      </c>
      <c r="F8" s="177"/>
      <c r="G8" s="176" t="s">
        <v>39</v>
      </c>
      <c r="H8" s="177"/>
      <c r="I8" s="3" t="s">
        <v>40</v>
      </c>
      <c r="J8" s="3" t="s">
        <v>41</v>
      </c>
      <c r="K8" s="3" t="s">
        <v>42</v>
      </c>
      <c r="L8" s="3" t="s">
        <v>43</v>
      </c>
      <c r="M8" s="3" t="s">
        <v>44</v>
      </c>
    </row>
    <row r="9" spans="1:19" ht="16.350000000000001" customHeight="1">
      <c r="A9" s="81"/>
      <c r="B9" s="10" t="s">
        <v>45</v>
      </c>
      <c r="C9" s="10">
        <v>0</v>
      </c>
      <c r="D9" s="11" t="s">
        <v>46</v>
      </c>
      <c r="E9" s="10">
        <v>0</v>
      </c>
      <c r="F9" s="12" t="s">
        <v>46</v>
      </c>
      <c r="G9" s="13">
        <v>0</v>
      </c>
      <c r="H9" s="11" t="s">
        <v>46</v>
      </c>
      <c r="I9" s="172">
        <f>ROUND((C9*1/12)*(A10),0)</f>
        <v>0</v>
      </c>
      <c r="J9" s="172">
        <f>ROUND(((E9+G9)*(1/9)*A10), 0)</f>
        <v>0</v>
      </c>
      <c r="K9" s="43"/>
      <c r="L9" s="172">
        <f>ROUND((J9*K10)+(I9*K10),0)</f>
        <v>0</v>
      </c>
      <c r="M9" s="172">
        <f>ROUND((SUM(I9+J9+L9)),0)</f>
        <v>0</v>
      </c>
      <c r="O9" s="27"/>
      <c r="P9" s="27"/>
    </row>
    <row r="10" spans="1:19" ht="16.350000000000001" customHeight="1">
      <c r="A10" s="80">
        <f>'Year 4'!A10*1.03</f>
        <v>0</v>
      </c>
      <c r="B10" s="5" t="s">
        <v>47</v>
      </c>
      <c r="C10" s="14">
        <f>C9/12*100</f>
        <v>0</v>
      </c>
      <c r="D10" s="14" t="s">
        <v>48</v>
      </c>
      <c r="E10" s="14">
        <f>E9/9*100</f>
        <v>0</v>
      </c>
      <c r="F10" s="15" t="s">
        <v>48</v>
      </c>
      <c r="G10" s="15">
        <f>G9/3*100</f>
        <v>0</v>
      </c>
      <c r="H10" s="14" t="s">
        <v>48</v>
      </c>
      <c r="I10" s="173"/>
      <c r="J10" s="173"/>
      <c r="K10" s="4"/>
      <c r="L10" s="173"/>
      <c r="M10" s="173"/>
      <c r="O10" s="28"/>
      <c r="P10" s="29"/>
    </row>
    <row r="11" spans="1:19" ht="16.350000000000001" customHeight="1">
      <c r="A11" s="82"/>
      <c r="B11" s="10" t="s">
        <v>45</v>
      </c>
      <c r="C11" s="10">
        <v>0</v>
      </c>
      <c r="D11" s="11" t="s">
        <v>46</v>
      </c>
      <c r="E11" s="10">
        <v>0</v>
      </c>
      <c r="F11" s="12" t="s">
        <v>46</v>
      </c>
      <c r="G11" s="13">
        <v>0</v>
      </c>
      <c r="H11" s="11" t="s">
        <v>46</v>
      </c>
      <c r="I11" s="172">
        <f>ROUND((C11*1/12)*(A12),0)</f>
        <v>0</v>
      </c>
      <c r="J11" s="172">
        <f>ROUND(((E11+G11)*(1/9)*A12), 0)</f>
        <v>0</v>
      </c>
      <c r="K11" s="44"/>
      <c r="L11" s="172">
        <f>ROUND((J11*K12)+(I11*K12),0)</f>
        <v>0</v>
      </c>
      <c r="M11" s="172">
        <f>ROUND((SUM(I11+J11+L11)),0)</f>
        <v>0</v>
      </c>
      <c r="O11" s="27"/>
      <c r="P11" s="27"/>
    </row>
    <row r="12" spans="1:19" ht="16.350000000000001" customHeight="1">
      <c r="A12" s="80">
        <f>'Year 4'!A12*1.03</f>
        <v>0</v>
      </c>
      <c r="B12" s="5" t="s">
        <v>47</v>
      </c>
      <c r="C12" s="14">
        <f>C11/12*100</f>
        <v>0</v>
      </c>
      <c r="D12" s="14" t="s">
        <v>48</v>
      </c>
      <c r="E12" s="14">
        <f>E11/9*100</f>
        <v>0</v>
      </c>
      <c r="F12" s="15" t="s">
        <v>48</v>
      </c>
      <c r="G12" s="15">
        <f>G11/3*100</f>
        <v>0</v>
      </c>
      <c r="H12" s="14" t="s">
        <v>48</v>
      </c>
      <c r="I12" s="173"/>
      <c r="J12" s="173"/>
      <c r="K12" s="4"/>
      <c r="L12" s="173"/>
      <c r="M12" s="173"/>
      <c r="O12" s="28"/>
      <c r="P12" s="29"/>
    </row>
    <row r="13" spans="1:19" ht="16.350000000000001" customHeight="1">
      <c r="A13" s="83"/>
      <c r="B13" s="10" t="s">
        <v>45</v>
      </c>
      <c r="C13" s="10">
        <v>0</v>
      </c>
      <c r="D13" s="11" t="s">
        <v>46</v>
      </c>
      <c r="E13" s="10">
        <v>0</v>
      </c>
      <c r="F13" s="12" t="s">
        <v>46</v>
      </c>
      <c r="G13" s="13">
        <v>0</v>
      </c>
      <c r="H13" s="11" t="s">
        <v>46</v>
      </c>
      <c r="I13" s="172">
        <f>ROUND((C13*1/12)*(A14),0)</f>
        <v>0</v>
      </c>
      <c r="J13" s="172">
        <f>ROUND(((E13+G13)*(1/9)*A14), 0)</f>
        <v>0</v>
      </c>
      <c r="K13" s="45"/>
      <c r="L13" s="172">
        <f>ROUND((J13*K14)+(I13*K14),0)</f>
        <v>0</v>
      </c>
      <c r="M13" s="172">
        <f>ROUND((SUM(I13+J13+L13)),0)</f>
        <v>0</v>
      </c>
      <c r="O13" s="30"/>
      <c r="P13" s="27"/>
    </row>
    <row r="14" spans="1:19" ht="16.350000000000001" customHeight="1">
      <c r="A14" s="80">
        <f>'Year 4'!A14*1.03</f>
        <v>0</v>
      </c>
      <c r="B14" s="5" t="s">
        <v>47</v>
      </c>
      <c r="C14" s="14">
        <f>C13/12*100</f>
        <v>0</v>
      </c>
      <c r="D14" s="14" t="s">
        <v>48</v>
      </c>
      <c r="E14" s="14">
        <f>E13/9*100</f>
        <v>0</v>
      </c>
      <c r="F14" s="15" t="s">
        <v>48</v>
      </c>
      <c r="G14" s="15">
        <f>G13/3*100</f>
        <v>0</v>
      </c>
      <c r="H14" s="14" t="s">
        <v>48</v>
      </c>
      <c r="I14" s="173"/>
      <c r="J14" s="173"/>
      <c r="K14" s="4"/>
      <c r="L14" s="173"/>
      <c r="M14" s="173"/>
      <c r="O14" s="28"/>
      <c r="P14" s="29"/>
    </row>
    <row r="15" spans="1:19" ht="16.350000000000001" customHeight="1">
      <c r="A15" s="83" t="s">
        <v>49</v>
      </c>
      <c r="B15" s="10" t="s">
        <v>45</v>
      </c>
      <c r="C15" s="10">
        <v>0</v>
      </c>
      <c r="D15" s="11" t="s">
        <v>46</v>
      </c>
      <c r="E15" s="10">
        <v>0</v>
      </c>
      <c r="F15" s="12" t="s">
        <v>46</v>
      </c>
      <c r="G15" s="13">
        <v>0</v>
      </c>
      <c r="H15" s="11" t="s">
        <v>46</v>
      </c>
      <c r="I15" s="172">
        <f>ROUND((C15*1/12)*(A16),0)</f>
        <v>0</v>
      </c>
      <c r="J15" s="172">
        <f>ROUND(((E15+G15)*(1/9)*A16), 0)</f>
        <v>0</v>
      </c>
      <c r="K15" s="45"/>
      <c r="L15" s="172">
        <f>ROUND((J15*K16)+(I15*K16),0)</f>
        <v>0</v>
      </c>
      <c r="M15" s="172">
        <f>ROUND((SUM(I15+J15+L15)),0)</f>
        <v>0</v>
      </c>
      <c r="O15" s="30"/>
      <c r="P15" s="27"/>
    </row>
    <row r="16" spans="1:19" ht="16.350000000000001" customHeight="1">
      <c r="A16" s="80">
        <f>'Year 4'!A16*1.03</f>
        <v>0</v>
      </c>
      <c r="B16" s="5" t="s">
        <v>47</v>
      </c>
      <c r="C16" s="14">
        <f>C15/12*100</f>
        <v>0</v>
      </c>
      <c r="D16" s="14" t="s">
        <v>48</v>
      </c>
      <c r="E16" s="14">
        <f>E15/9*100</f>
        <v>0</v>
      </c>
      <c r="F16" s="15" t="s">
        <v>48</v>
      </c>
      <c r="G16" s="15">
        <f>G15/3*100</f>
        <v>0</v>
      </c>
      <c r="H16" s="14" t="s">
        <v>48</v>
      </c>
      <c r="I16" s="173"/>
      <c r="J16" s="173"/>
      <c r="K16" s="4"/>
      <c r="L16" s="173"/>
      <c r="M16" s="173"/>
      <c r="O16" s="28"/>
      <c r="P16" s="31"/>
    </row>
    <row r="17" spans="1:16" ht="16.350000000000001" customHeight="1" outlineLevel="1">
      <c r="A17" s="83"/>
      <c r="B17" s="10" t="s">
        <v>45</v>
      </c>
      <c r="C17" s="10">
        <v>0</v>
      </c>
      <c r="D17" s="11" t="s">
        <v>46</v>
      </c>
      <c r="E17" s="10">
        <v>0</v>
      </c>
      <c r="F17" s="12" t="s">
        <v>46</v>
      </c>
      <c r="G17" s="13">
        <v>0</v>
      </c>
      <c r="H17" s="11" t="s">
        <v>46</v>
      </c>
      <c r="I17" s="172">
        <f>ROUND((C17*1/12)*(A18),0)</f>
        <v>0</v>
      </c>
      <c r="J17" s="172">
        <f>ROUND(((E17+G17)*(1/9)*A18), 0)</f>
        <v>0</v>
      </c>
      <c r="K17" s="45"/>
      <c r="L17" s="172">
        <f>ROUND((J17*K18)+(I17*K18),0)</f>
        <v>0</v>
      </c>
      <c r="M17" s="172">
        <f>ROUND((SUM(I17+J17+L17)),0)</f>
        <v>0</v>
      </c>
      <c r="O17" s="30"/>
      <c r="P17" s="27"/>
    </row>
    <row r="18" spans="1:16" ht="16.350000000000001" customHeight="1" outlineLevel="1">
      <c r="A18" s="80">
        <f>'Year 4'!A18*1.03</f>
        <v>0</v>
      </c>
      <c r="B18" s="5" t="s">
        <v>47</v>
      </c>
      <c r="C18" s="14">
        <f>C17/12*100</f>
        <v>0</v>
      </c>
      <c r="D18" s="14" t="s">
        <v>48</v>
      </c>
      <c r="E18" s="14">
        <f>E17/9*100</f>
        <v>0</v>
      </c>
      <c r="F18" s="15" t="s">
        <v>48</v>
      </c>
      <c r="G18" s="15">
        <f>G17/3*100</f>
        <v>0</v>
      </c>
      <c r="H18" s="14" t="s">
        <v>48</v>
      </c>
      <c r="I18" s="173"/>
      <c r="J18" s="173"/>
      <c r="K18" s="4"/>
      <c r="L18" s="173"/>
      <c r="M18" s="173"/>
      <c r="O18" s="32"/>
      <c r="P18" s="32"/>
    </row>
    <row r="19" spans="1:16" ht="16.350000000000001" customHeight="1" outlineLevel="1">
      <c r="A19" s="83"/>
      <c r="B19" s="10" t="s">
        <v>45</v>
      </c>
      <c r="C19" s="10">
        <v>0</v>
      </c>
      <c r="D19" s="11" t="s">
        <v>46</v>
      </c>
      <c r="E19" s="10">
        <v>0</v>
      </c>
      <c r="F19" s="12" t="s">
        <v>46</v>
      </c>
      <c r="G19" s="13">
        <v>0</v>
      </c>
      <c r="H19" s="11" t="s">
        <v>46</v>
      </c>
      <c r="I19" s="172">
        <f>ROUND((C19*1/12)*(A20),0)</f>
        <v>0</v>
      </c>
      <c r="J19" s="172">
        <f>ROUND(((E19+G19)*(1/9)*A20), 0)</f>
        <v>0</v>
      </c>
      <c r="K19" s="45"/>
      <c r="L19" s="172">
        <f>ROUND((J19*K20)+(I19*K20),0)</f>
        <v>0</v>
      </c>
      <c r="M19" s="172">
        <f>ROUND((SUM(I19+J19+L19)),0)</f>
        <v>0</v>
      </c>
    </row>
    <row r="20" spans="1:16" ht="16.350000000000001" customHeight="1" outlineLevel="1">
      <c r="A20" s="80">
        <f>'Year 4'!A20*1.03</f>
        <v>0</v>
      </c>
      <c r="B20" s="5" t="s">
        <v>47</v>
      </c>
      <c r="C20" s="14">
        <f>C19/12*100</f>
        <v>0</v>
      </c>
      <c r="D20" s="14" t="s">
        <v>48</v>
      </c>
      <c r="E20" s="14">
        <f>E19/9*100</f>
        <v>0</v>
      </c>
      <c r="F20" s="15" t="s">
        <v>48</v>
      </c>
      <c r="G20" s="15">
        <f>G19/3*100</f>
        <v>0</v>
      </c>
      <c r="H20" s="14" t="s">
        <v>48</v>
      </c>
      <c r="I20" s="173"/>
      <c r="J20" s="173"/>
      <c r="K20" s="4"/>
      <c r="L20" s="173"/>
      <c r="M20" s="173"/>
    </row>
    <row r="21" spans="1:16" ht="16.350000000000001" customHeight="1" outlineLevel="1">
      <c r="A21" s="83"/>
      <c r="B21" s="10" t="s">
        <v>45</v>
      </c>
      <c r="C21" s="10">
        <v>0</v>
      </c>
      <c r="D21" s="11" t="s">
        <v>46</v>
      </c>
      <c r="E21" s="10">
        <v>0</v>
      </c>
      <c r="F21" s="12" t="s">
        <v>46</v>
      </c>
      <c r="G21" s="13">
        <v>0</v>
      </c>
      <c r="H21" s="11" t="s">
        <v>46</v>
      </c>
      <c r="I21" s="172">
        <f>ROUND((C21*1/12)*(A22),0)</f>
        <v>0</v>
      </c>
      <c r="J21" s="172">
        <f>ROUND(((E21+G21)*(1/9)*A22), 0)</f>
        <v>0</v>
      </c>
      <c r="K21" s="45"/>
      <c r="L21" s="172">
        <f>ROUND((J21*K22)+(I21*K22),0)</f>
        <v>0</v>
      </c>
      <c r="M21" s="172">
        <f>ROUND((SUM(I21+J21+L21)),0)</f>
        <v>0</v>
      </c>
    </row>
    <row r="22" spans="1:16" ht="16.350000000000001" customHeight="1" outlineLevel="1">
      <c r="A22" s="80">
        <f>'Year 4'!A22*1.03</f>
        <v>0</v>
      </c>
      <c r="B22" s="5" t="s">
        <v>47</v>
      </c>
      <c r="C22" s="14">
        <f>C21/12*100</f>
        <v>0</v>
      </c>
      <c r="D22" s="14" t="s">
        <v>48</v>
      </c>
      <c r="E22" s="14">
        <f>E21/9*100</f>
        <v>0</v>
      </c>
      <c r="F22" s="15" t="s">
        <v>48</v>
      </c>
      <c r="G22" s="15">
        <f>G21/3*100</f>
        <v>0</v>
      </c>
      <c r="H22" s="14" t="s">
        <v>48</v>
      </c>
      <c r="I22" s="173"/>
      <c r="J22" s="173"/>
      <c r="K22" s="4"/>
      <c r="L22" s="173"/>
      <c r="M22" s="173"/>
    </row>
    <row r="23" spans="1:16" ht="16.350000000000001" customHeight="1" outlineLevel="1">
      <c r="A23" s="83"/>
      <c r="B23" s="10" t="s">
        <v>45</v>
      </c>
      <c r="C23" s="10">
        <v>0</v>
      </c>
      <c r="D23" s="11" t="s">
        <v>46</v>
      </c>
      <c r="E23" s="10">
        <v>0</v>
      </c>
      <c r="F23" s="12" t="s">
        <v>46</v>
      </c>
      <c r="G23" s="13">
        <v>0</v>
      </c>
      <c r="H23" s="11" t="s">
        <v>46</v>
      </c>
      <c r="I23" s="172">
        <f>ROUND((C23*1/12)*(A24),0)</f>
        <v>0</v>
      </c>
      <c r="J23" s="172">
        <f>ROUND(((E23+G23)*(1/9)*A24), 0)</f>
        <v>0</v>
      </c>
      <c r="K23" s="45"/>
      <c r="L23" s="172">
        <f>ROUND((J23*K24)+(I23*K24),0)</f>
        <v>0</v>
      </c>
      <c r="M23" s="172">
        <f>ROUND((SUM(I23+J23+L23)),0)</f>
        <v>0</v>
      </c>
    </row>
    <row r="24" spans="1:16" ht="16.350000000000001" customHeight="1" outlineLevel="1">
      <c r="A24" s="80">
        <f>'Year 4'!A24*1.03</f>
        <v>0</v>
      </c>
      <c r="B24" s="5" t="s">
        <v>47</v>
      </c>
      <c r="C24" s="14">
        <f>C23/12*100</f>
        <v>0</v>
      </c>
      <c r="D24" s="14" t="s">
        <v>48</v>
      </c>
      <c r="E24" s="14">
        <f>E23/9*100</f>
        <v>0</v>
      </c>
      <c r="F24" s="15" t="s">
        <v>48</v>
      </c>
      <c r="G24" s="15">
        <f>G23/3*100</f>
        <v>0</v>
      </c>
      <c r="H24" s="14" t="s">
        <v>48</v>
      </c>
      <c r="I24" s="173"/>
      <c r="J24" s="173"/>
      <c r="K24" s="4"/>
      <c r="L24" s="173"/>
      <c r="M24" s="173"/>
    </row>
    <row r="25" spans="1:16" ht="16.350000000000001" customHeight="1" outlineLevel="1">
      <c r="A25" s="83"/>
      <c r="B25" s="10" t="s">
        <v>45</v>
      </c>
      <c r="C25" s="10">
        <v>0</v>
      </c>
      <c r="D25" s="11" t="s">
        <v>46</v>
      </c>
      <c r="E25" s="10">
        <v>0</v>
      </c>
      <c r="F25" s="12" t="s">
        <v>46</v>
      </c>
      <c r="G25" s="13">
        <v>0</v>
      </c>
      <c r="H25" s="11" t="s">
        <v>46</v>
      </c>
      <c r="I25" s="172">
        <f>ROUND((C25*1/12)*(A26),0)</f>
        <v>0</v>
      </c>
      <c r="J25" s="172">
        <f>ROUND(((E25+G25)*(1/9)*A26), 0)</f>
        <v>0</v>
      </c>
      <c r="K25" s="45"/>
      <c r="L25" s="172">
        <f>ROUND((J25*K26)+(I25*K26),0)</f>
        <v>0</v>
      </c>
      <c r="M25" s="172">
        <f>ROUND((SUM(I25+J25+L25)),0)</f>
        <v>0</v>
      </c>
    </row>
    <row r="26" spans="1:16" ht="16.350000000000001" customHeight="1" outlineLevel="1">
      <c r="A26" s="80">
        <f>'Year 4'!A26*1.03</f>
        <v>0</v>
      </c>
      <c r="B26" s="5" t="s">
        <v>47</v>
      </c>
      <c r="C26" s="14">
        <f>C25/12*100</f>
        <v>0</v>
      </c>
      <c r="D26" s="14" t="s">
        <v>48</v>
      </c>
      <c r="E26" s="14">
        <f>E25/9*100</f>
        <v>0</v>
      </c>
      <c r="F26" s="15" t="s">
        <v>48</v>
      </c>
      <c r="G26" s="15">
        <f>G25/3*100</f>
        <v>0</v>
      </c>
      <c r="H26" s="14" t="s">
        <v>48</v>
      </c>
      <c r="I26" s="173"/>
      <c r="J26" s="173"/>
      <c r="K26" s="4"/>
      <c r="L26" s="173"/>
      <c r="M26" s="173"/>
    </row>
    <row r="27" spans="1:16" ht="16.350000000000001" customHeight="1" outlineLevel="1">
      <c r="A27" s="83"/>
      <c r="B27" s="10" t="s">
        <v>45</v>
      </c>
      <c r="C27" s="10">
        <v>0</v>
      </c>
      <c r="D27" s="11" t="s">
        <v>46</v>
      </c>
      <c r="E27" s="10">
        <v>0</v>
      </c>
      <c r="F27" s="12" t="s">
        <v>46</v>
      </c>
      <c r="G27" s="13">
        <v>0</v>
      </c>
      <c r="H27" s="11" t="s">
        <v>46</v>
      </c>
      <c r="I27" s="172">
        <f>ROUND((C27*1/12)*(A28),0)</f>
        <v>0</v>
      </c>
      <c r="J27" s="172">
        <f>ROUND(((E27+G27)*(1/9)*A28), 0)</f>
        <v>0</v>
      </c>
      <c r="K27" s="45"/>
      <c r="L27" s="172">
        <f>ROUND((J27*K28)+(I27*K28),0)</f>
        <v>0</v>
      </c>
      <c r="M27" s="172">
        <f>ROUND((SUM(I27+J27+L27)),0)</f>
        <v>0</v>
      </c>
    </row>
    <row r="28" spans="1:16" ht="16.350000000000001" customHeight="1" outlineLevel="1">
      <c r="A28" s="80">
        <f>'Year 4'!A28*1.03</f>
        <v>0</v>
      </c>
      <c r="B28" s="5" t="s">
        <v>47</v>
      </c>
      <c r="C28" s="14">
        <f>C27/12*100</f>
        <v>0</v>
      </c>
      <c r="D28" s="14" t="s">
        <v>48</v>
      </c>
      <c r="E28" s="14">
        <f>E27/9*100</f>
        <v>0</v>
      </c>
      <c r="F28" s="15" t="s">
        <v>48</v>
      </c>
      <c r="G28" s="15">
        <f>G27/3*100</f>
        <v>0</v>
      </c>
      <c r="H28" s="14" t="s">
        <v>48</v>
      </c>
      <c r="I28" s="173"/>
      <c r="J28" s="173"/>
      <c r="K28" s="4"/>
      <c r="L28" s="173"/>
      <c r="M28" s="173"/>
    </row>
    <row r="29" spans="1:16" s="18" customFormat="1" ht="33" customHeight="1" outlineLevel="1">
      <c r="A29" s="46"/>
      <c r="B29" s="16"/>
      <c r="C29" s="47"/>
      <c r="D29" s="47"/>
      <c r="E29" s="47"/>
      <c r="F29" s="48"/>
      <c r="G29" s="48"/>
      <c r="H29" s="47"/>
      <c r="I29" s="49"/>
      <c r="J29" s="49"/>
      <c r="K29" s="62"/>
      <c r="L29" s="49"/>
      <c r="M29" s="49"/>
    </row>
    <row r="30" spans="1:16" ht="27.95" customHeight="1">
      <c r="A30" s="18"/>
      <c r="B30" s="182" t="s">
        <v>50</v>
      </c>
      <c r="C30" s="183"/>
      <c r="D30" s="183"/>
      <c r="E30" s="51"/>
      <c r="F30" s="51"/>
      <c r="G30" s="51"/>
      <c r="H30" s="51"/>
      <c r="I30" s="58"/>
      <c r="J30" s="160"/>
      <c r="K30" s="18"/>
      <c r="L30" s="53"/>
      <c r="M30" s="53"/>
    </row>
    <row r="31" spans="1:16" ht="17.100000000000001" customHeight="1">
      <c r="A31" s="18"/>
      <c r="B31" s="19" t="s">
        <v>51</v>
      </c>
      <c r="C31" s="152"/>
      <c r="D31" s="152"/>
      <c r="E31" s="54"/>
      <c r="F31" s="54"/>
      <c r="G31" s="54"/>
      <c r="H31" s="54"/>
      <c r="I31" s="58"/>
      <c r="J31" s="151">
        <f>J33-J32</f>
        <v>0</v>
      </c>
      <c r="K31" s="18"/>
      <c r="L31" s="53"/>
      <c r="M31" s="53"/>
    </row>
    <row r="32" spans="1:16" ht="17.100000000000001" customHeight="1" thickBot="1">
      <c r="A32" s="18"/>
      <c r="B32" s="55" t="s">
        <v>52</v>
      </c>
      <c r="C32" s="153"/>
      <c r="D32" s="153"/>
      <c r="E32" s="56"/>
      <c r="F32" s="56"/>
      <c r="G32" s="56"/>
      <c r="H32" s="56"/>
      <c r="I32" s="53"/>
      <c r="J32" s="90">
        <f>ROUND((SUM(L9:L28)),0)</f>
        <v>0</v>
      </c>
      <c r="K32" s="18"/>
      <c r="L32" s="53"/>
      <c r="M32" s="53"/>
    </row>
    <row r="33" spans="1:13" ht="27.95" customHeight="1" thickBot="1">
      <c r="A33" s="18"/>
      <c r="B33" s="184" t="s">
        <v>53</v>
      </c>
      <c r="C33" s="185"/>
      <c r="D33" s="185"/>
      <c r="E33" s="59"/>
      <c r="F33" s="59"/>
      <c r="G33" s="59"/>
      <c r="H33" s="59"/>
      <c r="I33" s="60"/>
      <c r="J33" s="91">
        <f>ROUND((SUM(M9:M28)),0)</f>
        <v>0</v>
      </c>
      <c r="K33" s="18"/>
      <c r="L33" s="53"/>
      <c r="M33" s="53"/>
    </row>
    <row r="34" spans="1:13">
      <c r="A34" s="18"/>
      <c r="B34" s="69"/>
      <c r="C34" s="50"/>
      <c r="D34" s="50"/>
      <c r="E34" s="50"/>
      <c r="F34" s="50"/>
      <c r="G34" s="50"/>
      <c r="H34" s="50"/>
      <c r="I34" s="50"/>
      <c r="J34" s="92"/>
      <c r="K34" s="18"/>
      <c r="L34" s="18"/>
      <c r="M34" s="18"/>
    </row>
    <row r="35" spans="1:13" ht="17.100000000000001">
      <c r="A35" s="18"/>
      <c r="B35" s="154" t="s">
        <v>54</v>
      </c>
      <c r="C35" s="16"/>
      <c r="D35" s="16"/>
      <c r="E35" s="16"/>
      <c r="F35" s="16"/>
      <c r="G35" s="16"/>
      <c r="H35" s="16"/>
      <c r="I35" s="16"/>
      <c r="J35" s="93"/>
      <c r="K35" s="18"/>
      <c r="L35" s="18"/>
      <c r="M35" s="18"/>
    </row>
    <row r="36" spans="1:13" ht="17.100000000000001">
      <c r="A36" s="18"/>
      <c r="B36" s="68" t="s">
        <v>55</v>
      </c>
      <c r="C36" s="16"/>
      <c r="D36" s="16"/>
      <c r="E36" s="16"/>
      <c r="F36" s="16"/>
      <c r="G36" s="16"/>
      <c r="H36" s="16"/>
      <c r="I36" s="16"/>
      <c r="J36" s="94">
        <v>0</v>
      </c>
      <c r="K36" s="18"/>
      <c r="L36" s="63"/>
      <c r="M36" s="64"/>
    </row>
    <row r="37" spans="1:13" ht="18" thickBot="1">
      <c r="A37" s="18"/>
      <c r="B37" s="67" t="s">
        <v>56</v>
      </c>
      <c r="C37" s="57"/>
      <c r="D37" s="57"/>
      <c r="E37" s="57"/>
      <c r="F37" s="57"/>
      <c r="G37" s="57"/>
      <c r="H37" s="57"/>
      <c r="I37" s="57"/>
      <c r="J37" s="95">
        <v>0</v>
      </c>
      <c r="K37" s="18"/>
      <c r="L37" s="63"/>
      <c r="M37" s="64"/>
    </row>
    <row r="38" spans="1:13" ht="25.35" customHeight="1" thickBot="1">
      <c r="A38" s="18"/>
      <c r="B38" s="155" t="s">
        <v>57</v>
      </c>
      <c r="C38" s="59"/>
      <c r="D38" s="59"/>
      <c r="E38" s="59"/>
      <c r="F38" s="59"/>
      <c r="G38" s="59"/>
      <c r="H38" s="59"/>
      <c r="I38" s="59"/>
      <c r="J38" s="96">
        <f>ROUND((SUM(J36:J37)),0)</f>
        <v>0</v>
      </c>
      <c r="K38" s="52"/>
      <c r="L38" s="63"/>
      <c r="M38" s="65"/>
    </row>
    <row r="39" spans="1:13" ht="28.35" customHeight="1">
      <c r="A39" s="18"/>
      <c r="B39" s="178" t="s">
        <v>58</v>
      </c>
      <c r="C39" s="179"/>
      <c r="D39" s="179"/>
      <c r="E39" s="179"/>
      <c r="F39" s="54"/>
      <c r="G39" s="54"/>
      <c r="H39" s="54"/>
      <c r="I39" s="54"/>
      <c r="J39" s="97"/>
      <c r="K39" s="52"/>
      <c r="L39" s="52"/>
      <c r="M39" s="52"/>
    </row>
    <row r="40" spans="1:13" ht="15.95" outlineLevel="1">
      <c r="A40" s="18"/>
      <c r="B40" s="19" t="s">
        <v>59</v>
      </c>
      <c r="C40" s="16"/>
      <c r="D40" s="16"/>
      <c r="E40" s="16"/>
      <c r="F40" s="16"/>
      <c r="G40" s="16"/>
      <c r="H40" s="16"/>
      <c r="I40" s="16"/>
      <c r="J40" s="98">
        <v>0</v>
      </c>
      <c r="K40" s="18"/>
      <c r="L40" s="63"/>
      <c r="M40" s="64"/>
    </row>
    <row r="41" spans="1:13" ht="15.95" outlineLevel="1">
      <c r="A41" s="18"/>
      <c r="B41" s="156" t="s">
        <v>60</v>
      </c>
      <c r="C41" s="17"/>
      <c r="D41" s="17"/>
      <c r="E41" s="17"/>
      <c r="F41" s="17"/>
      <c r="G41" s="17"/>
      <c r="H41" s="17"/>
      <c r="I41" s="17"/>
      <c r="J41" s="98">
        <v>0</v>
      </c>
      <c r="K41" s="18"/>
      <c r="L41" s="63"/>
      <c r="M41" s="64"/>
    </row>
    <row r="42" spans="1:13" ht="15.95" outlineLevel="1">
      <c r="A42" s="18"/>
      <c r="B42" s="156" t="s">
        <v>61</v>
      </c>
      <c r="C42" s="17"/>
      <c r="D42" s="17"/>
      <c r="E42" s="17"/>
      <c r="F42" s="17"/>
      <c r="G42" s="17"/>
      <c r="H42" s="17"/>
      <c r="I42" s="17"/>
      <c r="J42" s="98">
        <v>0</v>
      </c>
      <c r="K42" s="18"/>
      <c r="L42" s="63"/>
      <c r="M42" s="64"/>
    </row>
    <row r="43" spans="1:13" ht="16.350000000000001" customHeight="1" outlineLevel="1">
      <c r="A43" s="18"/>
      <c r="B43" s="180" t="s">
        <v>62</v>
      </c>
      <c r="C43" s="181"/>
      <c r="D43" s="181"/>
      <c r="E43" s="17"/>
      <c r="F43" s="17"/>
      <c r="G43" s="17"/>
      <c r="H43" s="17"/>
      <c r="I43" s="17"/>
      <c r="J43" s="98">
        <v>0</v>
      </c>
      <c r="K43" s="18"/>
      <c r="L43" s="63"/>
      <c r="M43" s="64"/>
    </row>
    <row r="44" spans="1:13" ht="16.350000000000001" customHeight="1" outlineLevel="1">
      <c r="A44" s="18"/>
      <c r="B44" s="180" t="s">
        <v>63</v>
      </c>
      <c r="C44" s="181"/>
      <c r="D44" s="181"/>
      <c r="E44" s="17"/>
      <c r="F44" s="17"/>
      <c r="G44" s="17"/>
      <c r="H44" s="17"/>
      <c r="I44" s="17"/>
      <c r="J44" s="98">
        <v>0</v>
      </c>
      <c r="K44" s="18"/>
      <c r="L44" s="63"/>
      <c r="M44" s="64"/>
    </row>
    <row r="45" spans="1:13" ht="16.350000000000001" customHeight="1" outlineLevel="1">
      <c r="A45" s="18"/>
      <c r="B45" s="180" t="s">
        <v>64</v>
      </c>
      <c r="C45" s="181"/>
      <c r="D45" s="181"/>
      <c r="E45" s="17"/>
      <c r="F45" s="17"/>
      <c r="G45" s="17"/>
      <c r="H45" s="17"/>
      <c r="I45" s="17"/>
      <c r="J45" s="98">
        <v>0</v>
      </c>
      <c r="K45" s="18"/>
      <c r="L45" s="63"/>
      <c r="M45" s="64"/>
    </row>
    <row r="46" spans="1:13" ht="15.95" outlineLevel="1">
      <c r="A46" s="18"/>
      <c r="B46" s="156" t="s">
        <v>65</v>
      </c>
      <c r="C46" s="17"/>
      <c r="D46" s="17"/>
      <c r="E46" s="17"/>
      <c r="F46" s="17"/>
      <c r="G46" s="17"/>
      <c r="H46" s="17"/>
      <c r="I46" s="17"/>
      <c r="J46" s="98">
        <v>0</v>
      </c>
      <c r="K46" s="18"/>
      <c r="L46" s="63"/>
      <c r="M46" s="64"/>
    </row>
    <row r="47" spans="1:13" ht="15.95" outlineLevel="1">
      <c r="A47" s="18"/>
      <c r="B47" s="156" t="s">
        <v>66</v>
      </c>
      <c r="C47" s="17"/>
      <c r="D47" s="17"/>
      <c r="E47" s="17"/>
      <c r="F47" s="17"/>
      <c r="G47" s="17"/>
      <c r="H47" s="17"/>
      <c r="I47" s="17"/>
      <c r="J47" s="98">
        <v>0</v>
      </c>
      <c r="K47" s="18"/>
      <c r="L47" s="63"/>
      <c r="M47" s="64"/>
    </row>
    <row r="48" spans="1:13" ht="15.95" outlineLevel="1">
      <c r="A48" s="18"/>
      <c r="B48" s="156" t="s">
        <v>67</v>
      </c>
      <c r="C48" s="17"/>
      <c r="D48" s="17"/>
      <c r="E48" s="17"/>
      <c r="F48" s="17"/>
      <c r="G48" s="17"/>
      <c r="H48" s="17"/>
      <c r="I48" s="17"/>
      <c r="J48" s="98">
        <v>0</v>
      </c>
      <c r="K48" s="18"/>
      <c r="L48" s="63"/>
      <c r="M48" s="64"/>
    </row>
    <row r="49" spans="1:13" outlineLevel="1">
      <c r="A49" s="18"/>
      <c r="B49" s="180" t="s">
        <v>68</v>
      </c>
      <c r="C49" s="181"/>
      <c r="D49" s="181"/>
      <c r="E49" s="181"/>
      <c r="F49" s="181"/>
      <c r="G49" s="181"/>
      <c r="H49" s="181"/>
      <c r="I49" s="17"/>
      <c r="J49" s="98">
        <v>0</v>
      </c>
      <c r="K49" s="18"/>
      <c r="L49" s="63"/>
      <c r="M49" s="64"/>
    </row>
    <row r="50" spans="1:13" ht="15.95" outlineLevel="1" thickBot="1">
      <c r="A50" s="18"/>
      <c r="B50" s="193" t="s">
        <v>68</v>
      </c>
      <c r="C50" s="194"/>
      <c r="D50" s="194"/>
      <c r="E50" s="194"/>
      <c r="F50" s="194"/>
      <c r="G50" s="194"/>
      <c r="H50" s="194"/>
      <c r="I50" s="57"/>
      <c r="J50" s="98">
        <v>0</v>
      </c>
      <c r="K50" s="18"/>
      <c r="L50" s="63"/>
      <c r="M50" s="64"/>
    </row>
    <row r="51" spans="1:13" ht="27.6" customHeight="1" thickBot="1">
      <c r="A51" s="18"/>
      <c r="B51" s="184" t="s">
        <v>69</v>
      </c>
      <c r="C51" s="185"/>
      <c r="D51" s="185"/>
      <c r="E51" s="185"/>
      <c r="F51" s="185"/>
      <c r="G51" s="59"/>
      <c r="H51" s="59"/>
      <c r="I51" s="59"/>
      <c r="J51" s="96">
        <f>ROUND((SUM(J40:J50)),0)</f>
        <v>0</v>
      </c>
      <c r="K51" s="52"/>
      <c r="L51" s="63"/>
      <c r="M51" s="65"/>
    </row>
    <row r="52" spans="1:13" ht="29.1" customHeight="1">
      <c r="A52" s="18"/>
      <c r="B52" s="189" t="s">
        <v>70</v>
      </c>
      <c r="C52" s="190"/>
      <c r="D52" s="190"/>
      <c r="E52" s="190"/>
      <c r="F52" s="190"/>
      <c r="G52" s="66"/>
      <c r="H52" s="66"/>
      <c r="I52" s="66"/>
      <c r="J52" s="99"/>
      <c r="K52" s="52"/>
      <c r="L52" s="52"/>
      <c r="M52" s="18"/>
    </row>
    <row r="53" spans="1:13" ht="17.100000000000001" customHeight="1" outlineLevel="1">
      <c r="A53" s="18"/>
      <c r="B53" s="191" t="s">
        <v>71</v>
      </c>
      <c r="C53" s="192"/>
      <c r="D53" s="192"/>
      <c r="E53" s="16"/>
      <c r="F53" s="16"/>
      <c r="G53" s="16"/>
      <c r="H53" s="16"/>
      <c r="I53" s="16"/>
      <c r="J53" s="98">
        <v>0</v>
      </c>
      <c r="K53" s="18"/>
      <c r="L53" s="63"/>
      <c r="M53" s="64"/>
    </row>
    <row r="54" spans="1:13" ht="17.100000000000001" customHeight="1" outlineLevel="1">
      <c r="A54" s="18"/>
      <c r="B54" s="180" t="s">
        <v>72</v>
      </c>
      <c r="C54" s="181"/>
      <c r="D54" s="181"/>
      <c r="E54" s="17"/>
      <c r="F54" s="17"/>
      <c r="G54" s="17"/>
      <c r="H54" s="17"/>
      <c r="I54" s="17"/>
      <c r="J54" s="98">
        <v>0</v>
      </c>
      <c r="K54" s="18"/>
      <c r="L54" s="63"/>
      <c r="M54" s="64"/>
    </row>
    <row r="55" spans="1:13" ht="17.100000000000001" customHeight="1" outlineLevel="1">
      <c r="A55" s="18"/>
      <c r="B55" s="180" t="s">
        <v>73</v>
      </c>
      <c r="C55" s="181"/>
      <c r="D55" s="181"/>
      <c r="E55" s="17"/>
      <c r="F55" s="17"/>
      <c r="G55" s="17"/>
      <c r="H55" s="17"/>
      <c r="I55" s="17"/>
      <c r="J55" s="98">
        <v>0</v>
      </c>
      <c r="K55" s="18"/>
      <c r="L55" s="63"/>
      <c r="M55" s="64"/>
    </row>
    <row r="56" spans="1:13" ht="17.100000000000001" customHeight="1" outlineLevel="1">
      <c r="A56" s="18"/>
      <c r="B56" s="180" t="s">
        <v>74</v>
      </c>
      <c r="C56" s="181"/>
      <c r="D56" s="181"/>
      <c r="E56" s="17"/>
      <c r="F56" s="17"/>
      <c r="G56" s="17"/>
      <c r="H56" s="17"/>
      <c r="I56" s="17"/>
      <c r="J56" s="98">
        <v>0</v>
      </c>
      <c r="K56" s="18"/>
      <c r="L56" s="63"/>
      <c r="M56" s="64"/>
    </row>
    <row r="57" spans="1:13" ht="15.95" outlineLevel="1">
      <c r="A57" s="18"/>
      <c r="B57" s="156" t="s">
        <v>75</v>
      </c>
      <c r="C57" s="17"/>
      <c r="D57" s="17"/>
      <c r="E57" s="17"/>
      <c r="F57" s="17"/>
      <c r="G57" s="17"/>
      <c r="H57" s="17"/>
      <c r="I57" s="17"/>
      <c r="J57" s="98">
        <v>0</v>
      </c>
      <c r="K57" s="18"/>
      <c r="L57" s="63"/>
      <c r="M57" s="64"/>
    </row>
    <row r="58" spans="1:13" ht="17.100000000000001" outlineLevel="1">
      <c r="A58" s="18"/>
      <c r="B58" s="157" t="s">
        <v>76</v>
      </c>
      <c r="C58" s="17"/>
      <c r="D58" s="17"/>
      <c r="E58" s="17"/>
      <c r="F58" s="17"/>
      <c r="G58" s="17"/>
      <c r="H58" s="17"/>
      <c r="I58" s="17"/>
      <c r="J58" s="98">
        <v>0</v>
      </c>
      <c r="K58" s="18"/>
      <c r="L58" s="63"/>
      <c r="M58" s="64"/>
    </row>
    <row r="59" spans="1:13" ht="15.95" outlineLevel="1">
      <c r="A59" s="18"/>
      <c r="B59" s="156" t="s">
        <v>77</v>
      </c>
      <c r="C59" s="17"/>
      <c r="D59" s="17"/>
      <c r="E59" s="17"/>
      <c r="F59" s="17"/>
      <c r="G59" s="17"/>
      <c r="H59" s="17"/>
      <c r="I59" s="17"/>
      <c r="J59" s="98">
        <v>0</v>
      </c>
      <c r="K59" s="18"/>
      <c r="L59" s="63"/>
      <c r="M59" s="64"/>
    </row>
    <row r="60" spans="1:13" ht="28.35" customHeight="1" outlineLevel="1">
      <c r="A60" s="18"/>
      <c r="B60" s="182" t="s">
        <v>78</v>
      </c>
      <c r="C60" s="183"/>
      <c r="D60" s="183"/>
      <c r="E60" s="183"/>
      <c r="F60" s="183"/>
      <c r="G60" s="183"/>
      <c r="H60" s="183"/>
      <c r="I60" s="51"/>
      <c r="J60" s="98"/>
      <c r="K60" s="52"/>
      <c r="L60" s="63"/>
      <c r="M60" s="64"/>
    </row>
    <row r="61" spans="1:13" ht="15.95" outlineLevel="1">
      <c r="A61" s="18"/>
      <c r="B61" s="156" t="s">
        <v>77</v>
      </c>
      <c r="C61" s="17"/>
      <c r="D61" s="17"/>
      <c r="E61" s="17"/>
      <c r="F61" s="17"/>
      <c r="G61" s="17"/>
      <c r="H61" s="17"/>
      <c r="I61" s="17"/>
      <c r="J61" s="98">
        <v>0</v>
      </c>
      <c r="K61" s="18"/>
      <c r="L61" s="63"/>
      <c r="M61" s="64"/>
    </row>
    <row r="62" spans="1:13" ht="15.95" outlineLevel="1">
      <c r="A62" s="18"/>
      <c r="B62" s="156" t="s">
        <v>79</v>
      </c>
      <c r="C62" s="17"/>
      <c r="D62" s="17"/>
      <c r="E62" s="17"/>
      <c r="F62" s="17"/>
      <c r="G62" s="17"/>
      <c r="H62" s="17"/>
      <c r="I62" s="17"/>
      <c r="J62" s="98">
        <v>0</v>
      </c>
      <c r="K62" s="18"/>
      <c r="L62" s="63"/>
      <c r="M62" s="64"/>
    </row>
    <row r="63" spans="1:13" ht="15.95" outlineLevel="1">
      <c r="A63" s="18"/>
      <c r="B63" s="156" t="s">
        <v>80</v>
      </c>
      <c r="C63" s="17"/>
      <c r="D63" s="17"/>
      <c r="E63" s="17"/>
      <c r="F63" s="17"/>
      <c r="G63" s="17"/>
      <c r="H63" s="17"/>
      <c r="I63" s="17"/>
      <c r="J63" s="98">
        <v>0</v>
      </c>
      <c r="K63" s="18"/>
      <c r="L63" s="63"/>
      <c r="M63" s="64"/>
    </row>
    <row r="64" spans="1:13" ht="15.95" outlineLevel="1" thickBot="1">
      <c r="A64" s="18"/>
      <c r="B64" s="193" t="s">
        <v>68</v>
      </c>
      <c r="C64" s="194"/>
      <c r="D64" s="194"/>
      <c r="E64" s="194"/>
      <c r="F64" s="194"/>
      <c r="G64" s="194"/>
      <c r="H64" s="194"/>
      <c r="I64" s="57"/>
      <c r="J64" s="100">
        <v>0</v>
      </c>
      <c r="K64" s="18"/>
      <c r="L64" s="63"/>
      <c r="M64" s="64"/>
    </row>
    <row r="65" spans="1:13" ht="26.1" customHeight="1" outlineLevel="1" thickBot="1">
      <c r="A65" s="18"/>
      <c r="B65" s="184" t="s">
        <v>81</v>
      </c>
      <c r="C65" s="185"/>
      <c r="D65" s="185"/>
      <c r="E65" s="185"/>
      <c r="F65" s="61"/>
      <c r="G65" s="61"/>
      <c r="H65" s="61"/>
      <c r="I65" s="61"/>
      <c r="J65" s="101">
        <f>ROUND((SUM(J53:J64)),0)</f>
        <v>0</v>
      </c>
      <c r="K65" s="18"/>
      <c r="L65" s="63"/>
      <c r="M65" s="64"/>
    </row>
    <row r="66" spans="1:13" ht="26.45" customHeight="1" outlineLevel="1" thickBot="1">
      <c r="A66" s="18"/>
      <c r="B66" s="70"/>
      <c r="C66" s="18"/>
      <c r="D66" s="18"/>
      <c r="E66" s="18"/>
      <c r="F66" s="18"/>
      <c r="G66" s="18"/>
      <c r="H66" s="18"/>
      <c r="I66" s="18"/>
      <c r="J66" s="102"/>
      <c r="K66" s="18"/>
      <c r="L66" s="63"/>
      <c r="M66" s="64"/>
    </row>
    <row r="67" spans="1:13" ht="22.35" customHeight="1" thickBot="1">
      <c r="A67" s="18"/>
      <c r="B67" s="195" t="s">
        <v>82</v>
      </c>
      <c r="C67" s="196"/>
      <c r="D67" s="196"/>
      <c r="E67" s="71"/>
      <c r="F67" s="71"/>
      <c r="G67" s="71"/>
      <c r="H67" s="71"/>
      <c r="I67" s="71"/>
      <c r="J67" s="103">
        <f>ROUND((SUM(J33,J38,J51)),0)</f>
        <v>0</v>
      </c>
      <c r="K67" s="18"/>
      <c r="L67" s="63"/>
      <c r="M67" s="65"/>
    </row>
    <row r="68" spans="1:13" ht="22.35" customHeight="1" thickBot="1">
      <c r="A68" s="18"/>
      <c r="B68" s="158" t="s">
        <v>83</v>
      </c>
      <c r="C68" s="72"/>
      <c r="D68" s="72"/>
      <c r="E68" s="72"/>
      <c r="F68" s="73"/>
      <c r="G68" s="72"/>
      <c r="H68" s="72"/>
      <c r="I68" s="72"/>
      <c r="J68" s="104">
        <f>ROUND((SUM(J65,J67)),0)</f>
        <v>0</v>
      </c>
      <c r="K68" s="18"/>
      <c r="L68" s="63"/>
      <c r="M68" s="65"/>
    </row>
    <row r="69" spans="1:13" ht="22.35" customHeight="1" thickBot="1">
      <c r="A69" s="18"/>
      <c r="B69" s="197" t="s">
        <v>84</v>
      </c>
      <c r="C69" s="198"/>
      <c r="D69" s="198"/>
      <c r="E69" s="198"/>
      <c r="F69" s="159">
        <f>'Year 1'!F69</f>
        <v>0.49</v>
      </c>
      <c r="G69" s="199"/>
      <c r="H69" s="200"/>
      <c r="I69" s="201"/>
      <c r="J69" s="105">
        <f>ROUND(((J67)*F69),0)</f>
        <v>0</v>
      </c>
      <c r="K69" s="18"/>
      <c r="L69" s="63"/>
      <c r="M69" s="65"/>
    </row>
    <row r="70" spans="1:13" ht="22.35" customHeight="1" thickBot="1">
      <c r="A70" s="18"/>
      <c r="B70" s="187" t="s">
        <v>93</v>
      </c>
      <c r="C70" s="188"/>
      <c r="D70" s="188"/>
      <c r="E70" s="188"/>
      <c r="F70" s="74"/>
      <c r="G70" s="74"/>
      <c r="H70" s="74"/>
      <c r="I70" s="74"/>
      <c r="J70" s="104">
        <f>ROUND((SUM(J68,J69)),0)</f>
        <v>0</v>
      </c>
      <c r="K70" s="18"/>
      <c r="L70" s="63"/>
      <c r="M70" s="65"/>
    </row>
    <row r="71" spans="1:13" s="18" customFormat="1"/>
    <row r="72" spans="1:13" s="18" customFormat="1"/>
    <row r="73" spans="1:13" s="18" customFormat="1"/>
    <row r="74" spans="1:13" s="18" customFormat="1"/>
    <row r="75" spans="1:13" s="18" customFormat="1"/>
    <row r="76" spans="1:13" s="18" customFormat="1"/>
    <row r="77" spans="1:13" s="18" customFormat="1"/>
    <row r="78" spans="1:13" s="18" customFormat="1"/>
    <row r="79" spans="1:13" s="18" customFormat="1"/>
    <row r="80" spans="1:13" s="18" customFormat="1"/>
    <row r="81" s="18" customFormat="1"/>
    <row r="82" s="18" customFormat="1"/>
    <row r="83" s="18" customFormat="1"/>
    <row r="84" s="18" customFormat="1"/>
    <row r="85" s="18" customFormat="1"/>
    <row r="86" s="18" customFormat="1"/>
    <row r="87" s="18" customFormat="1"/>
    <row r="88" s="18" customFormat="1"/>
    <row r="89" s="18" customFormat="1"/>
    <row r="90" s="18" customFormat="1"/>
    <row r="91" s="18" customFormat="1"/>
    <row r="92" s="18" customFormat="1"/>
    <row r="93" s="18" customFormat="1"/>
    <row r="94" s="18" customFormat="1"/>
    <row r="95" s="18" customFormat="1"/>
  </sheetData>
  <sheetProtection algorithmName="SHA-512" hashValue="0+h0SJ73H8yb+vnjSWQdFuCmdC3z+XtJgrPiua68JFXN4X5v0qkaPMxXF7TgVcj1cTZK/CHDnwe/LkxMZyyzVQ==" saltValue="mGgfm/611RcK/Lu+1keQrg==" spinCount="100000" sheet="1" objects="1" scenarios="1"/>
  <mergeCells count="79">
    <mergeCell ref="B70:E70"/>
    <mergeCell ref="B51:F51"/>
    <mergeCell ref="B52:F52"/>
    <mergeCell ref="B53:D53"/>
    <mergeCell ref="B54:D54"/>
    <mergeCell ref="B55:D55"/>
    <mergeCell ref="B56:D56"/>
    <mergeCell ref="B60:H60"/>
    <mergeCell ref="B64:H64"/>
    <mergeCell ref="B65:E65"/>
    <mergeCell ref="B67:D67"/>
    <mergeCell ref="B69:E69"/>
    <mergeCell ref="G69:I69"/>
    <mergeCell ref="B50:H50"/>
    <mergeCell ref="I27:I28"/>
    <mergeCell ref="J27:J28"/>
    <mergeCell ref="L27:L28"/>
    <mergeCell ref="M27:M28"/>
    <mergeCell ref="B30:D30"/>
    <mergeCell ref="B33:D33"/>
    <mergeCell ref="B39:E39"/>
    <mergeCell ref="B43:D43"/>
    <mergeCell ref="B44:D44"/>
    <mergeCell ref="B45:D45"/>
    <mergeCell ref="B49:H49"/>
    <mergeCell ref="I23:I24"/>
    <mergeCell ref="J23:J24"/>
    <mergeCell ref="L23:L24"/>
    <mergeCell ref="M23:M24"/>
    <mergeCell ref="I25:I26"/>
    <mergeCell ref="J25:J26"/>
    <mergeCell ref="L25:L26"/>
    <mergeCell ref="M25:M26"/>
    <mergeCell ref="I19:I20"/>
    <mergeCell ref="J19:J20"/>
    <mergeCell ref="L19:L20"/>
    <mergeCell ref="M19:M20"/>
    <mergeCell ref="I21:I22"/>
    <mergeCell ref="J21:J22"/>
    <mergeCell ref="L21:L22"/>
    <mergeCell ref="M21:M22"/>
    <mergeCell ref="I15:I16"/>
    <mergeCell ref="J15:J16"/>
    <mergeCell ref="L15:L16"/>
    <mergeCell ref="M15:M16"/>
    <mergeCell ref="I17:I18"/>
    <mergeCell ref="J17:J18"/>
    <mergeCell ref="L17:L18"/>
    <mergeCell ref="M17:M18"/>
    <mergeCell ref="I13:I14"/>
    <mergeCell ref="J13:J14"/>
    <mergeCell ref="L13:L14"/>
    <mergeCell ref="M13:M14"/>
    <mergeCell ref="C8:D8"/>
    <mergeCell ref="E8:F8"/>
    <mergeCell ref="G8:H8"/>
    <mergeCell ref="I9:I10"/>
    <mergeCell ref="J9:J10"/>
    <mergeCell ref="L9:L10"/>
    <mergeCell ref="M9:M10"/>
    <mergeCell ref="I11:I12"/>
    <mergeCell ref="J11:J12"/>
    <mergeCell ref="L11:L12"/>
    <mergeCell ref="M11:M12"/>
    <mergeCell ref="K4:L4"/>
    <mergeCell ref="A5:B6"/>
    <mergeCell ref="E5:G5"/>
    <mergeCell ref="H5:I5"/>
    <mergeCell ref="K5:L5"/>
    <mergeCell ref="C6:D6"/>
    <mergeCell ref="E6:G6"/>
    <mergeCell ref="H6:I6"/>
    <mergeCell ref="K6:M6"/>
    <mergeCell ref="B1:I1"/>
    <mergeCell ref="K1:M1"/>
    <mergeCell ref="B2:I2"/>
    <mergeCell ref="K2:L2"/>
    <mergeCell ref="B3:I3"/>
    <mergeCell ref="K3:L3"/>
  </mergeCells>
  <hyperlinks>
    <hyperlink ref="B58" r:id="rId1" xr:uid="{7837E765-E176-493F-8541-29824D1898E7}"/>
    <hyperlink ref="B36" r:id="rId2" xr:uid="{72415592-8708-4523-98E7-7B2B26BC6F6A}"/>
    <hyperlink ref="B37" r:id="rId3" xr:uid="{C1223741-DFC9-4197-B263-C645F359D4FE}"/>
    <hyperlink ref="B69:C69" r:id="rId4" display="On-Campus Facilities and Administrative (F&amp;A) Costs 46%" xr:uid="{B3A797B3-876D-45CE-94EB-DA918CEA3C8B}"/>
    <hyperlink ref="B69:E69" r:id="rId5" display="On-Campus Facilities and Administrative (F&amp;A) Costs:" xr:uid="{F8AE6890-E764-4E0A-B9BA-96D9EBAA0162}"/>
  </hyperlinks>
  <pageMargins left="0.7" right="0.7" top="0.75" bottom="0.75" header="0.3" footer="0.3"/>
  <pageSetup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F629D-3A8E-4470-9E3F-50845510DC5D}">
  <dimension ref="A1:AC50"/>
  <sheetViews>
    <sheetView tabSelected="1" topLeftCell="A21" workbookViewId="0">
      <selection activeCell="C1" sqref="C1:I1"/>
    </sheetView>
  </sheetViews>
  <sheetFormatPr defaultColWidth="12.140625" defaultRowHeight="15"/>
  <cols>
    <col min="1" max="1" width="6.140625" style="18" customWidth="1"/>
    <col min="2" max="2" width="37.140625" style="1" customWidth="1"/>
    <col min="3" max="3" width="9.7109375" style="1" customWidth="1"/>
    <col min="4" max="8" width="17.7109375" style="1" customWidth="1"/>
    <col min="9" max="9" width="18.28515625" style="1" customWidth="1"/>
    <col min="10" max="10" width="5.7109375" style="1" customWidth="1"/>
    <col min="11" max="11" width="7.7109375" style="18" customWidth="1"/>
    <col min="12" max="12" width="13.28515625" style="18" customWidth="1"/>
    <col min="13" max="13" width="8.28515625" style="18" customWidth="1"/>
    <col min="14" max="29" width="12.140625" style="18"/>
    <col min="30" max="16384" width="12.140625" style="1"/>
  </cols>
  <sheetData>
    <row r="1" spans="1:29" s="6" customFormat="1" ht="18.600000000000001" customHeight="1">
      <c r="A1" s="21"/>
      <c r="B1" s="42" t="s">
        <v>22</v>
      </c>
      <c r="C1" s="214">
        <f>'Year 1'!B1</f>
        <v>0</v>
      </c>
      <c r="D1" s="215"/>
      <c r="E1" s="215"/>
      <c r="F1" s="215"/>
      <c r="G1" s="215"/>
      <c r="H1" s="215"/>
      <c r="I1" s="216"/>
      <c r="J1" s="88"/>
      <c r="K1" s="20"/>
      <c r="L1" s="20"/>
      <c r="M1" s="20"/>
      <c r="N1" s="21"/>
      <c r="O1" s="21"/>
      <c r="P1" s="21"/>
      <c r="Q1" s="21"/>
      <c r="R1" s="21"/>
      <c r="S1" s="21"/>
      <c r="T1" s="21"/>
      <c r="U1" s="21"/>
      <c r="V1" s="21"/>
      <c r="W1" s="21"/>
      <c r="X1" s="21"/>
      <c r="Y1" s="21"/>
      <c r="Z1" s="21"/>
      <c r="AA1" s="21"/>
      <c r="AB1" s="21"/>
      <c r="AC1" s="21"/>
    </row>
    <row r="2" spans="1:29" s="6" customFormat="1" ht="18.600000000000001" customHeight="1">
      <c r="A2" s="21"/>
      <c r="B2" s="41" t="s">
        <v>24</v>
      </c>
      <c r="C2" s="214">
        <f>'Year 1'!B2</f>
        <v>0</v>
      </c>
      <c r="D2" s="215"/>
      <c r="E2" s="215"/>
      <c r="F2" s="215"/>
      <c r="G2" s="215"/>
      <c r="H2" s="215"/>
      <c r="I2" s="216"/>
      <c r="J2" s="88"/>
      <c r="K2" s="22"/>
      <c r="L2" s="22"/>
      <c r="M2" s="22"/>
      <c r="N2" s="21"/>
      <c r="O2" s="21"/>
      <c r="P2" s="21"/>
      <c r="Q2" s="21"/>
      <c r="R2" s="21"/>
      <c r="S2" s="21"/>
      <c r="T2" s="21"/>
      <c r="U2" s="21"/>
      <c r="V2" s="21"/>
      <c r="W2" s="21"/>
      <c r="X2" s="21"/>
      <c r="Y2" s="21"/>
      <c r="Z2" s="21"/>
      <c r="AA2" s="21"/>
      <c r="AB2" s="21"/>
      <c r="AC2" s="21"/>
    </row>
    <row r="3" spans="1:29" s="6" customFormat="1" ht="18.600000000000001" customHeight="1">
      <c r="A3" s="21"/>
      <c r="B3" s="42" t="s">
        <v>26</v>
      </c>
      <c r="C3" s="217">
        <f>'Year 1'!B3</f>
        <v>0</v>
      </c>
      <c r="D3" s="218"/>
      <c r="E3" s="218"/>
      <c r="F3" s="218"/>
      <c r="G3" s="218"/>
      <c r="H3" s="218"/>
      <c r="I3" s="219"/>
      <c r="J3" s="89"/>
      <c r="K3" s="22"/>
      <c r="L3" s="22"/>
      <c r="M3" s="22"/>
      <c r="N3" s="21"/>
      <c r="O3" s="21"/>
      <c r="P3" s="21"/>
      <c r="Q3" s="21"/>
      <c r="R3" s="21"/>
      <c r="S3" s="21"/>
      <c r="T3" s="21"/>
      <c r="U3" s="21"/>
      <c r="V3" s="21"/>
      <c r="W3" s="21"/>
      <c r="X3" s="21"/>
      <c r="Y3" s="21"/>
      <c r="Z3" s="21"/>
      <c r="AA3" s="21"/>
      <c r="AB3" s="21"/>
      <c r="AC3" s="21"/>
    </row>
    <row r="4" spans="1:29" s="6" customFormat="1" ht="18.600000000000001" customHeight="1">
      <c r="A4" s="21"/>
      <c r="B4" s="41" t="s">
        <v>28</v>
      </c>
      <c r="C4" s="9">
        <f>'Year 1'!B4</f>
        <v>0</v>
      </c>
      <c r="D4" s="33"/>
      <c r="E4" s="33"/>
      <c r="F4" s="34"/>
      <c r="G4" s="34"/>
      <c r="H4" s="34"/>
      <c r="I4" s="34"/>
      <c r="J4" s="34"/>
      <c r="K4" s="22"/>
      <c r="L4" s="22"/>
      <c r="M4" s="22"/>
      <c r="N4" s="21"/>
      <c r="O4" s="21"/>
      <c r="P4" s="21"/>
      <c r="Q4" s="21"/>
      <c r="R4" s="21"/>
      <c r="S4" s="21"/>
      <c r="T4" s="21"/>
      <c r="U4" s="21"/>
      <c r="V4" s="21"/>
      <c r="W4" s="21"/>
      <c r="X4" s="21"/>
      <c r="Y4" s="21"/>
      <c r="Z4" s="21"/>
      <c r="AA4" s="21"/>
      <c r="AB4" s="21"/>
      <c r="AC4" s="21"/>
    </row>
    <row r="5" spans="1:29" s="26" customFormat="1" ht="54.6" customHeight="1">
      <c r="B5" s="203" t="s">
        <v>94</v>
      </c>
      <c r="C5" s="203"/>
      <c r="D5" s="203"/>
      <c r="E5" s="203"/>
      <c r="F5" s="203"/>
      <c r="G5" s="203"/>
      <c r="H5" s="203"/>
      <c r="I5" s="75"/>
      <c r="J5" s="75"/>
      <c r="K5" s="25"/>
      <c r="L5" s="25"/>
    </row>
    <row r="6" spans="1:29" s="18" customFormat="1" ht="25.35" customHeight="1">
      <c r="B6" s="226" t="s">
        <v>95</v>
      </c>
      <c r="C6" s="227"/>
      <c r="D6" s="161" t="s">
        <v>96</v>
      </c>
      <c r="E6" s="161" t="s">
        <v>97</v>
      </c>
      <c r="F6" s="161" t="s">
        <v>98</v>
      </c>
      <c r="G6" s="161" t="s">
        <v>99</v>
      </c>
      <c r="H6" s="161" t="s">
        <v>100</v>
      </c>
      <c r="I6" s="161" t="s">
        <v>101</v>
      </c>
    </row>
    <row r="7" spans="1:29" s="18" customFormat="1" ht="25.35" customHeight="1">
      <c r="B7" s="224" t="s">
        <v>102</v>
      </c>
      <c r="C7" s="225"/>
      <c r="D7" s="106">
        <f>'Year 1'!J31</f>
        <v>0</v>
      </c>
      <c r="E7" s="110">
        <f>'Year 2'!J31</f>
        <v>0</v>
      </c>
      <c r="F7" s="111">
        <f>'Year 3'!J31</f>
        <v>0</v>
      </c>
      <c r="G7" s="111">
        <f>'Year 4'!J31</f>
        <v>0</v>
      </c>
      <c r="H7" s="111">
        <f>'Year 5'!J31</f>
        <v>0</v>
      </c>
      <c r="I7" s="111">
        <f t="shared" ref="I7:I31" si="0">SUM(D7:H7)</f>
        <v>0</v>
      </c>
    </row>
    <row r="8" spans="1:29" s="18" customFormat="1" ht="25.35" customHeight="1">
      <c r="B8" s="208" t="s">
        <v>103</v>
      </c>
      <c r="C8" s="209"/>
      <c r="D8" s="107">
        <f>'Year 1'!J32</f>
        <v>0</v>
      </c>
      <c r="E8" s="112">
        <f>'Year 2'!J32</f>
        <v>0</v>
      </c>
      <c r="F8" s="113">
        <f>'Year 3'!J32</f>
        <v>0</v>
      </c>
      <c r="G8" s="113">
        <f>'Year 4'!J32</f>
        <v>0</v>
      </c>
      <c r="H8" s="113">
        <f>'Year 5'!J32</f>
        <v>0</v>
      </c>
      <c r="I8" s="113">
        <f t="shared" si="0"/>
        <v>0</v>
      </c>
    </row>
    <row r="9" spans="1:29" s="18" customFormat="1" ht="25.35" customHeight="1">
      <c r="B9" s="206" t="s">
        <v>104</v>
      </c>
      <c r="C9" s="207"/>
      <c r="D9" s="106">
        <f>'Year 1'!J38</f>
        <v>0</v>
      </c>
      <c r="E9" s="110">
        <f>'Year 2'!J38</f>
        <v>0</v>
      </c>
      <c r="F9" s="111">
        <f>'Year 3'!J38</f>
        <v>0</v>
      </c>
      <c r="G9" s="111">
        <f>'Year 4'!J38</f>
        <v>0</v>
      </c>
      <c r="H9" s="111">
        <f>'Year 5'!J38</f>
        <v>0</v>
      </c>
      <c r="I9" s="111">
        <f t="shared" si="0"/>
        <v>0</v>
      </c>
    </row>
    <row r="10" spans="1:29" s="18" customFormat="1" ht="25.35" customHeight="1">
      <c r="B10" s="204" t="s">
        <v>105</v>
      </c>
      <c r="C10" s="205"/>
      <c r="D10" s="107">
        <f>'Year 1'!J40</f>
        <v>0</v>
      </c>
      <c r="E10" s="112">
        <f>'Year 2'!J40</f>
        <v>0</v>
      </c>
      <c r="F10" s="113">
        <f>'Year 3'!J40</f>
        <v>0</v>
      </c>
      <c r="G10" s="113">
        <f>'Year 4'!J40</f>
        <v>0</v>
      </c>
      <c r="H10" s="113">
        <f>'Year 5'!J40</f>
        <v>0</v>
      </c>
      <c r="I10" s="113">
        <f t="shared" si="0"/>
        <v>0</v>
      </c>
    </row>
    <row r="11" spans="1:29" s="18" customFormat="1" ht="25.35" customHeight="1">
      <c r="B11" s="206" t="s">
        <v>106</v>
      </c>
      <c r="C11" s="207"/>
      <c r="D11" s="106">
        <f>'Year 1'!J41</f>
        <v>0</v>
      </c>
      <c r="E11" s="110">
        <f>'Year 2'!J41</f>
        <v>0</v>
      </c>
      <c r="F11" s="111">
        <f>'Year 3'!J41</f>
        <v>0</v>
      </c>
      <c r="G11" s="111">
        <f>'Year 4'!J41</f>
        <v>0</v>
      </c>
      <c r="H11" s="111">
        <f>'Year 5'!J41</f>
        <v>0</v>
      </c>
      <c r="I11" s="111">
        <f t="shared" si="0"/>
        <v>0</v>
      </c>
    </row>
    <row r="12" spans="1:29" s="18" customFormat="1" ht="25.35" customHeight="1">
      <c r="B12" s="204" t="s">
        <v>107</v>
      </c>
      <c r="C12" s="205"/>
      <c r="D12" s="107">
        <f>'Year 1'!J42</f>
        <v>0</v>
      </c>
      <c r="E12" s="112">
        <f>'Year 2'!J42</f>
        <v>0</v>
      </c>
      <c r="F12" s="113">
        <f>'Year 3'!J42</f>
        <v>0</v>
      </c>
      <c r="G12" s="113">
        <f>'Year 4'!J42</f>
        <v>0</v>
      </c>
      <c r="H12" s="113">
        <f>'Year 5'!J42</f>
        <v>0</v>
      </c>
      <c r="I12" s="113">
        <f t="shared" si="0"/>
        <v>0</v>
      </c>
    </row>
    <row r="13" spans="1:29" s="18" customFormat="1" ht="25.35" customHeight="1">
      <c r="B13" s="206" t="s">
        <v>108</v>
      </c>
      <c r="C13" s="207"/>
      <c r="D13" s="106">
        <f>'Year 1'!J43</f>
        <v>0</v>
      </c>
      <c r="E13" s="110">
        <f>'Year 2'!J43</f>
        <v>0</v>
      </c>
      <c r="F13" s="111">
        <f>'Year 3'!J43</f>
        <v>0</v>
      </c>
      <c r="G13" s="111">
        <f>'Year 4'!J43</f>
        <v>0</v>
      </c>
      <c r="H13" s="111">
        <f>'Year 5'!J43</f>
        <v>0</v>
      </c>
      <c r="I13" s="111">
        <f t="shared" si="0"/>
        <v>0</v>
      </c>
    </row>
    <row r="14" spans="1:29" s="18" customFormat="1" ht="25.35" customHeight="1">
      <c r="B14" s="204" t="s">
        <v>109</v>
      </c>
      <c r="C14" s="205"/>
      <c r="D14" s="107">
        <f>'Year 1'!J44</f>
        <v>0</v>
      </c>
      <c r="E14" s="112">
        <f>'Year 2'!J44</f>
        <v>0</v>
      </c>
      <c r="F14" s="113">
        <f>'Year 3'!J44</f>
        <v>0</v>
      </c>
      <c r="G14" s="113">
        <f>'Year 4'!J44</f>
        <v>0</v>
      </c>
      <c r="H14" s="113">
        <f>'Year 5'!J44</f>
        <v>0</v>
      </c>
      <c r="I14" s="113">
        <f t="shared" si="0"/>
        <v>0</v>
      </c>
    </row>
    <row r="15" spans="1:29" s="18" customFormat="1" ht="25.35" customHeight="1">
      <c r="B15" s="206" t="s">
        <v>110</v>
      </c>
      <c r="C15" s="207"/>
      <c r="D15" s="106">
        <f>'Year 1'!J45</f>
        <v>0</v>
      </c>
      <c r="E15" s="110">
        <f>'Year 2'!J45</f>
        <v>0</v>
      </c>
      <c r="F15" s="111">
        <f>'Year 3'!J45</f>
        <v>0</v>
      </c>
      <c r="G15" s="111">
        <f>'Year 4'!J45</f>
        <v>0</v>
      </c>
      <c r="H15" s="111">
        <f>'Year 5'!J45</f>
        <v>0</v>
      </c>
      <c r="I15" s="111">
        <f t="shared" si="0"/>
        <v>0</v>
      </c>
    </row>
    <row r="16" spans="1:29" s="18" customFormat="1" ht="25.35" customHeight="1">
      <c r="B16" s="204" t="s">
        <v>111</v>
      </c>
      <c r="C16" s="205"/>
      <c r="D16" s="107">
        <f>'Year 1'!J46</f>
        <v>0</v>
      </c>
      <c r="E16" s="112">
        <f>'Year 2'!J46</f>
        <v>0</v>
      </c>
      <c r="F16" s="113">
        <f>'Year 3'!J46</f>
        <v>0</v>
      </c>
      <c r="G16" s="113">
        <f>'Year 4'!J46</f>
        <v>0</v>
      </c>
      <c r="H16" s="113">
        <f>'Year 5'!J46</f>
        <v>0</v>
      </c>
      <c r="I16" s="113">
        <f t="shared" si="0"/>
        <v>0</v>
      </c>
    </row>
    <row r="17" spans="2:9" s="18" customFormat="1" ht="25.35" customHeight="1">
      <c r="B17" s="206" t="s">
        <v>112</v>
      </c>
      <c r="C17" s="207"/>
      <c r="D17" s="106">
        <f>'Year 1'!J47</f>
        <v>0</v>
      </c>
      <c r="E17" s="110">
        <f>'Year 2'!J47</f>
        <v>0</v>
      </c>
      <c r="F17" s="111">
        <f>'Year 3'!J47</f>
        <v>0</v>
      </c>
      <c r="G17" s="111">
        <f>'Year 4'!J47</f>
        <v>0</v>
      </c>
      <c r="H17" s="111">
        <f>'Year 5'!J47</f>
        <v>0</v>
      </c>
      <c r="I17" s="111">
        <f t="shared" si="0"/>
        <v>0</v>
      </c>
    </row>
    <row r="18" spans="2:9" s="18" customFormat="1" ht="25.35" customHeight="1">
      <c r="B18" s="204" t="s">
        <v>113</v>
      </c>
      <c r="C18" s="205"/>
      <c r="D18" s="107">
        <f>'Year 1'!J48</f>
        <v>0</v>
      </c>
      <c r="E18" s="112">
        <f>'Year 2'!J48</f>
        <v>0</v>
      </c>
      <c r="F18" s="113">
        <f>'Year 3'!J48</f>
        <v>0</v>
      </c>
      <c r="G18" s="113">
        <f>'Year 4'!J48</f>
        <v>0</v>
      </c>
      <c r="H18" s="113">
        <f>'Year 5'!J48</f>
        <v>0</v>
      </c>
      <c r="I18" s="113">
        <f t="shared" si="0"/>
        <v>0</v>
      </c>
    </row>
    <row r="19" spans="2:9" s="18" customFormat="1" ht="25.35" customHeight="1">
      <c r="B19" s="220" t="s">
        <v>114</v>
      </c>
      <c r="C19" s="221"/>
      <c r="D19" s="106">
        <f>'Year 1'!J49</f>
        <v>0</v>
      </c>
      <c r="E19" s="110">
        <f>'Year 2'!J49</f>
        <v>0</v>
      </c>
      <c r="F19" s="111">
        <f>'Year 3'!J49</f>
        <v>0</v>
      </c>
      <c r="G19" s="111">
        <f>'Year 4'!J49</f>
        <v>0</v>
      </c>
      <c r="H19" s="111">
        <f>'Year 5'!J49</f>
        <v>0</v>
      </c>
      <c r="I19" s="111">
        <f t="shared" si="0"/>
        <v>0</v>
      </c>
    </row>
    <row r="20" spans="2:9" s="18" customFormat="1" ht="25.35" customHeight="1">
      <c r="B20" s="222" t="s">
        <v>114</v>
      </c>
      <c r="C20" s="223"/>
      <c r="D20" s="107">
        <f>'Year 1'!J50</f>
        <v>0</v>
      </c>
      <c r="E20" s="112">
        <f>'Year 2'!J50</f>
        <v>0</v>
      </c>
      <c r="F20" s="113">
        <f>'Year 3'!J50</f>
        <v>0</v>
      </c>
      <c r="G20" s="113">
        <f>'Year 4'!J50</f>
        <v>0</v>
      </c>
      <c r="H20" s="113">
        <f>'Year 5'!J50</f>
        <v>0</v>
      </c>
      <c r="I20" s="113">
        <f t="shared" si="0"/>
        <v>0</v>
      </c>
    </row>
    <row r="21" spans="2:9" s="18" customFormat="1" ht="25.35" customHeight="1">
      <c r="B21" s="206" t="s">
        <v>115</v>
      </c>
      <c r="C21" s="207"/>
      <c r="D21" s="106">
        <f>'Year 1'!J53</f>
        <v>0</v>
      </c>
      <c r="E21" s="110">
        <f>'Year 2'!J53</f>
        <v>0</v>
      </c>
      <c r="F21" s="111">
        <f>'Year 3'!J53</f>
        <v>0</v>
      </c>
      <c r="G21" s="111">
        <f>'Year 4'!J53</f>
        <v>0</v>
      </c>
      <c r="H21" s="111">
        <f>'Year 5'!J53</f>
        <v>0</v>
      </c>
      <c r="I21" s="111">
        <f t="shared" si="0"/>
        <v>0</v>
      </c>
    </row>
    <row r="22" spans="2:9" s="18" customFormat="1" ht="25.35" customHeight="1">
      <c r="B22" s="204" t="s">
        <v>116</v>
      </c>
      <c r="C22" s="205"/>
      <c r="D22" s="107">
        <f>'Year 1'!J54</f>
        <v>0</v>
      </c>
      <c r="E22" s="112">
        <f>'Year 2'!J54</f>
        <v>0</v>
      </c>
      <c r="F22" s="113">
        <f>'Year 3'!J54</f>
        <v>0</v>
      </c>
      <c r="G22" s="113">
        <f>'Year 4'!J54</f>
        <v>0</v>
      </c>
      <c r="H22" s="113">
        <f>'Year 5'!J54</f>
        <v>0</v>
      </c>
      <c r="I22" s="113">
        <f t="shared" si="0"/>
        <v>0</v>
      </c>
    </row>
    <row r="23" spans="2:9" s="18" customFormat="1" ht="25.35" customHeight="1">
      <c r="B23" s="206" t="s">
        <v>117</v>
      </c>
      <c r="C23" s="207"/>
      <c r="D23" s="106">
        <f>'Year 1'!J55</f>
        <v>0</v>
      </c>
      <c r="E23" s="110">
        <f>'Year 2'!J55</f>
        <v>0</v>
      </c>
      <c r="F23" s="111">
        <f>'Year 3'!J55</f>
        <v>0</v>
      </c>
      <c r="G23" s="111">
        <f>'Year 4'!J55</f>
        <v>0</v>
      </c>
      <c r="H23" s="111">
        <f>'Year 5'!J55</f>
        <v>0</v>
      </c>
      <c r="I23" s="111">
        <f t="shared" si="0"/>
        <v>0</v>
      </c>
    </row>
    <row r="24" spans="2:9" s="18" customFormat="1" ht="25.35" customHeight="1">
      <c r="B24" s="204" t="s">
        <v>118</v>
      </c>
      <c r="C24" s="205"/>
      <c r="D24" s="107">
        <f>'Year 1'!J56</f>
        <v>0</v>
      </c>
      <c r="E24" s="112">
        <f>'Year 2'!J56</f>
        <v>0</v>
      </c>
      <c r="F24" s="113">
        <f>'Year 3'!J56</f>
        <v>0</v>
      </c>
      <c r="G24" s="113">
        <f>'Year 4'!J56</f>
        <v>0</v>
      </c>
      <c r="H24" s="113">
        <f>'Year 5'!J56</f>
        <v>0</v>
      </c>
      <c r="I24" s="113">
        <f t="shared" si="0"/>
        <v>0</v>
      </c>
    </row>
    <row r="25" spans="2:9" s="18" customFormat="1" ht="25.35" customHeight="1">
      <c r="B25" s="206" t="s">
        <v>119</v>
      </c>
      <c r="C25" s="207"/>
      <c r="D25" s="106">
        <f>'Year 1'!J57</f>
        <v>0</v>
      </c>
      <c r="E25" s="110">
        <f>'Year 2'!J57</f>
        <v>0</v>
      </c>
      <c r="F25" s="111">
        <f>'Year 3'!J57</f>
        <v>0</v>
      </c>
      <c r="G25" s="111">
        <f>'Year 4'!J57</f>
        <v>0</v>
      </c>
      <c r="H25" s="111">
        <f>'Year 5'!J57</f>
        <v>0</v>
      </c>
      <c r="I25" s="111">
        <f t="shared" si="0"/>
        <v>0</v>
      </c>
    </row>
    <row r="26" spans="2:9" s="18" customFormat="1" ht="25.35" customHeight="1">
      <c r="B26" s="212" t="s">
        <v>120</v>
      </c>
      <c r="C26" s="213"/>
      <c r="D26" s="108">
        <f>'Year 1'!J58</f>
        <v>0</v>
      </c>
      <c r="E26" s="112">
        <f>'Year 2'!J58</f>
        <v>0</v>
      </c>
      <c r="F26" s="113">
        <f>'Year 3'!J58</f>
        <v>0</v>
      </c>
      <c r="G26" s="113">
        <f>'Year 4'!J58</f>
        <v>0</v>
      </c>
      <c r="H26" s="113">
        <f>'Year 5'!J58</f>
        <v>0</v>
      </c>
      <c r="I26" s="113">
        <f t="shared" si="0"/>
        <v>0</v>
      </c>
    </row>
    <row r="27" spans="2:9" s="18" customFormat="1" ht="25.35" customHeight="1">
      <c r="B27" s="210" t="s">
        <v>121</v>
      </c>
      <c r="C27" s="211"/>
      <c r="D27" s="109">
        <f>'Year 1'!J59</f>
        <v>0</v>
      </c>
      <c r="E27" s="110">
        <f>'Year 2'!J59</f>
        <v>0</v>
      </c>
      <c r="F27" s="111">
        <f>'Year 3'!J59</f>
        <v>0</v>
      </c>
      <c r="G27" s="111">
        <f>'Year 4'!J59</f>
        <v>0</v>
      </c>
      <c r="H27" s="111">
        <f>'Year 5'!J59</f>
        <v>0</v>
      </c>
      <c r="I27" s="111">
        <f t="shared" si="0"/>
        <v>0</v>
      </c>
    </row>
    <row r="28" spans="2:9" s="18" customFormat="1" ht="25.35" customHeight="1">
      <c r="B28" s="208" t="s">
        <v>122</v>
      </c>
      <c r="C28" s="209"/>
      <c r="D28" s="107">
        <f>'Year 1'!J61</f>
        <v>0</v>
      </c>
      <c r="E28" s="112">
        <f>'Year 2'!J61</f>
        <v>0</v>
      </c>
      <c r="F28" s="113">
        <f>'Year 3'!J61</f>
        <v>0</v>
      </c>
      <c r="G28" s="113">
        <f>'Year 4'!J61</f>
        <v>0</v>
      </c>
      <c r="H28" s="113">
        <f>'Year 5'!J61</f>
        <v>0</v>
      </c>
      <c r="I28" s="113">
        <f t="shared" si="0"/>
        <v>0</v>
      </c>
    </row>
    <row r="29" spans="2:9" s="18" customFormat="1" ht="25.35" customHeight="1">
      <c r="B29" s="206" t="s">
        <v>123</v>
      </c>
      <c r="C29" s="207"/>
      <c r="D29" s="106">
        <f>'Year 1'!J62</f>
        <v>0</v>
      </c>
      <c r="E29" s="110">
        <f>'Year 2'!J62</f>
        <v>0</v>
      </c>
      <c r="F29" s="111">
        <f>'Year 3'!J62</f>
        <v>0</v>
      </c>
      <c r="G29" s="111">
        <f>'Year 4'!J62</f>
        <v>0</v>
      </c>
      <c r="H29" s="111">
        <f>'Year 5'!J62</f>
        <v>0</v>
      </c>
      <c r="I29" s="111">
        <f t="shared" si="0"/>
        <v>0</v>
      </c>
    </row>
    <row r="30" spans="2:9" s="18" customFormat="1" ht="25.35" customHeight="1">
      <c r="B30" s="204" t="s">
        <v>124</v>
      </c>
      <c r="C30" s="205"/>
      <c r="D30" s="107">
        <f>'Year 1'!J63</f>
        <v>0</v>
      </c>
      <c r="E30" s="112">
        <f>'Year 2'!J63</f>
        <v>0</v>
      </c>
      <c r="F30" s="113">
        <f>'Year 3'!J63</f>
        <v>0</v>
      </c>
      <c r="G30" s="113">
        <f>'Year 4'!J63</f>
        <v>0</v>
      </c>
      <c r="H30" s="113">
        <f>'Year 5'!J63</f>
        <v>0</v>
      </c>
      <c r="I30" s="113">
        <f t="shared" si="0"/>
        <v>0</v>
      </c>
    </row>
    <row r="31" spans="2:9" s="18" customFormat="1" ht="25.35" customHeight="1">
      <c r="B31" s="220" t="s">
        <v>125</v>
      </c>
      <c r="C31" s="221"/>
      <c r="D31" s="106">
        <f>'Year 1'!J64</f>
        <v>0</v>
      </c>
      <c r="E31" s="110">
        <f>'Year 2'!J64</f>
        <v>0</v>
      </c>
      <c r="F31" s="111">
        <f>'Year 3'!J64</f>
        <v>0</v>
      </c>
      <c r="G31" s="111">
        <f>'Year 4'!J64</f>
        <v>0</v>
      </c>
      <c r="H31" s="111">
        <f>'Year 5'!J64</f>
        <v>0</v>
      </c>
      <c r="I31" s="111">
        <f t="shared" si="0"/>
        <v>0</v>
      </c>
    </row>
    <row r="32" spans="2:9" s="18" customFormat="1" ht="25.35" customHeight="1">
      <c r="B32" s="118"/>
      <c r="C32" s="118"/>
      <c r="D32" s="119"/>
      <c r="E32" s="120"/>
      <c r="F32" s="120"/>
      <c r="G32" s="120"/>
      <c r="H32" s="120"/>
      <c r="I32" s="120"/>
    </row>
    <row r="33" spans="2:9" s="18" customFormat="1" ht="25.35" customHeight="1" thickBot="1">
      <c r="B33" s="233" t="s">
        <v>95</v>
      </c>
      <c r="C33" s="233"/>
      <c r="D33" s="162" t="s">
        <v>96</v>
      </c>
      <c r="E33" s="162" t="s">
        <v>97</v>
      </c>
      <c r="F33" s="162" t="s">
        <v>98</v>
      </c>
      <c r="G33" s="162" t="s">
        <v>99</v>
      </c>
      <c r="H33" s="162" t="s">
        <v>100</v>
      </c>
      <c r="I33" s="162" t="s">
        <v>101</v>
      </c>
    </row>
    <row r="34" spans="2:9" s="18" customFormat="1" ht="29.45" customHeight="1">
      <c r="B34" s="232" t="s">
        <v>126</v>
      </c>
      <c r="C34" s="232"/>
      <c r="D34" s="125">
        <f>'Year 1'!J67</f>
        <v>0</v>
      </c>
      <c r="E34" s="126">
        <f>'Year 2'!J67</f>
        <v>0</v>
      </c>
      <c r="F34" s="126">
        <f>'Year 3'!J67</f>
        <v>0</v>
      </c>
      <c r="G34" s="126">
        <f>'Year 4'!J67</f>
        <v>0</v>
      </c>
      <c r="H34" s="126">
        <f>'Year 5'!J67</f>
        <v>0</v>
      </c>
      <c r="I34" s="127">
        <f>SUM(D34:H34)</f>
        <v>0</v>
      </c>
    </row>
    <row r="35" spans="2:9" s="18" customFormat="1" ht="29.45" customHeight="1" thickBot="1">
      <c r="B35" s="230" t="s">
        <v>127</v>
      </c>
      <c r="C35" s="231"/>
      <c r="D35" s="107">
        <f>'Year 1'!J68</f>
        <v>0</v>
      </c>
      <c r="E35" s="112">
        <f>'Year 2'!J68</f>
        <v>0</v>
      </c>
      <c r="F35" s="113">
        <f>'Year 3'!J68</f>
        <v>0</v>
      </c>
      <c r="G35" s="113">
        <f>'Year 4'!J68</f>
        <v>0</v>
      </c>
      <c r="H35" s="113">
        <f>'Year 5'!J68</f>
        <v>0</v>
      </c>
      <c r="I35" s="114">
        <f>SUM(D35:H35)</f>
        <v>0</v>
      </c>
    </row>
    <row r="36" spans="2:9" s="18" customFormat="1" ht="29.45" customHeight="1" thickBot="1">
      <c r="B36" s="115" t="s">
        <v>128</v>
      </c>
      <c r="C36" s="116">
        <f>'Year 1'!F69</f>
        <v>0.49</v>
      </c>
      <c r="D36" s="117">
        <f>'Year 1'!J69</f>
        <v>0</v>
      </c>
      <c r="E36" s="110">
        <f>'Year 2'!J69</f>
        <v>0</v>
      </c>
      <c r="F36" s="111">
        <f>'Year 3'!J69</f>
        <v>0</v>
      </c>
      <c r="G36" s="111">
        <f>'Year 4'!J69</f>
        <v>0</v>
      </c>
      <c r="H36" s="111">
        <f>'Year 5'!J69</f>
        <v>0</v>
      </c>
      <c r="I36" s="121">
        <f>SUM(D36:H36)</f>
        <v>0</v>
      </c>
    </row>
    <row r="37" spans="2:9" s="18" customFormat="1" ht="29.45" customHeight="1" thickBot="1">
      <c r="B37" s="228" t="s">
        <v>129</v>
      </c>
      <c r="C37" s="229"/>
      <c r="D37" s="107">
        <f>'Year 1'!J70</f>
        <v>0</v>
      </c>
      <c r="E37" s="122">
        <f>'Year 2'!J70</f>
        <v>0</v>
      </c>
      <c r="F37" s="107">
        <f>'Year 3'!J70</f>
        <v>0</v>
      </c>
      <c r="G37" s="107">
        <f>'Year 4'!J70</f>
        <v>0</v>
      </c>
      <c r="H37" s="123">
        <f>'Year 5'!J70</f>
        <v>0</v>
      </c>
      <c r="I37" s="124">
        <f>SUM(D37:H37)</f>
        <v>0</v>
      </c>
    </row>
    <row r="38" spans="2:9" s="18" customFormat="1"/>
    <row r="39" spans="2:9" s="18" customFormat="1"/>
    <row r="40" spans="2:9" s="18" customFormat="1"/>
    <row r="41" spans="2:9" s="18" customFormat="1"/>
    <row r="42" spans="2:9" s="18" customFormat="1"/>
    <row r="43" spans="2:9" s="18" customFormat="1"/>
    <row r="44" spans="2:9" s="18" customFormat="1"/>
    <row r="45" spans="2:9" s="18" customFormat="1"/>
    <row r="46" spans="2:9" s="18" customFormat="1"/>
    <row r="47" spans="2:9" s="18" customFormat="1"/>
    <row r="48" spans="2:9" s="18" customFormat="1"/>
    <row r="49" s="18" customFormat="1"/>
    <row r="50" s="18" customFormat="1"/>
  </sheetData>
  <sheetProtection algorithmName="SHA-512" hashValue="jjYQkCdArAVq3YNafnEd69dMra8pcV2PEkKj3RjYG8qYOjwBLgJjRp3vlWaUwL0GUohL4ACkVH/HnlwKnMicVA==" saltValue="FfA5Fg7miDdIcOqr76EIwQ==" spinCount="100000" sheet="1" objects="1" scenarios="1"/>
  <mergeCells count="34">
    <mergeCell ref="B37:C37"/>
    <mergeCell ref="B35:C35"/>
    <mergeCell ref="B34:C34"/>
    <mergeCell ref="B31:C31"/>
    <mergeCell ref="B30:C30"/>
    <mergeCell ref="B33:C33"/>
    <mergeCell ref="C1:I1"/>
    <mergeCell ref="C2:I2"/>
    <mergeCell ref="C3:I3"/>
    <mergeCell ref="B25:C25"/>
    <mergeCell ref="B19:C19"/>
    <mergeCell ref="B24:C24"/>
    <mergeCell ref="B23:C23"/>
    <mergeCell ref="B22:C22"/>
    <mergeCell ref="B21:C21"/>
    <mergeCell ref="B20:C20"/>
    <mergeCell ref="B9:C9"/>
    <mergeCell ref="B8:C8"/>
    <mergeCell ref="B7:C7"/>
    <mergeCell ref="B6:C6"/>
    <mergeCell ref="B15:C15"/>
    <mergeCell ref="B14:C14"/>
    <mergeCell ref="B5:H5"/>
    <mergeCell ref="B18:C18"/>
    <mergeCell ref="B17:C17"/>
    <mergeCell ref="B16:C16"/>
    <mergeCell ref="B29:C29"/>
    <mergeCell ref="B28:C28"/>
    <mergeCell ref="B27:C27"/>
    <mergeCell ref="B26:C26"/>
    <mergeCell ref="B13:C13"/>
    <mergeCell ref="B12:C12"/>
    <mergeCell ref="B11:C11"/>
    <mergeCell ref="B10:C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49d13b-314e-41a1-b7e8-4b36a941ef26" xsi:nil="true"/>
    <lcf76f155ced4ddcb4097134ff3c332f xmlns="4884cb74-cda0-4672-9837-65aca0e9166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F5B977AF715547BBD016ABBBA8AB8B" ma:contentTypeVersion="15" ma:contentTypeDescription="Create a new document." ma:contentTypeScope="" ma:versionID="db7f7f6c789ecca2063952af481c4c51">
  <xsd:schema xmlns:xsd="http://www.w3.org/2001/XMLSchema" xmlns:xs="http://www.w3.org/2001/XMLSchema" xmlns:p="http://schemas.microsoft.com/office/2006/metadata/properties" xmlns:ns2="4884cb74-cda0-4672-9837-65aca0e91667" xmlns:ns3="d249d13b-314e-41a1-b7e8-4b36a941ef26" targetNamespace="http://schemas.microsoft.com/office/2006/metadata/properties" ma:root="true" ma:fieldsID="a11d5822fd52084c4213f442a0cd5ad9" ns2:_="" ns3:_="">
    <xsd:import namespace="4884cb74-cda0-4672-9837-65aca0e91667"/>
    <xsd:import namespace="d249d13b-314e-41a1-b7e8-4b36a941ef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84cb74-cda0-4672-9837-65aca0e916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7373dcc-d629-4f14-9a28-796bffe9265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49d13b-314e-41a1-b7e8-4b36a941ef2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4cd008f-a086-4f1e-a773-31ee01dba00c}" ma:internalName="TaxCatchAll" ma:showField="CatchAllData" ma:web="d249d13b-314e-41a1-b7e8-4b36a941ef2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0C4464-4FB9-408C-92F8-A5D9164658E1}"/>
</file>

<file path=customXml/itemProps2.xml><?xml version="1.0" encoding="utf-8"?>
<ds:datastoreItem xmlns:ds="http://schemas.openxmlformats.org/officeDocument/2006/customXml" ds:itemID="{B0324B59-7665-4138-A942-C258D2E7CE24}"/>
</file>

<file path=customXml/itemProps3.xml><?xml version="1.0" encoding="utf-8"?>
<ds:datastoreItem xmlns:ds="http://schemas.openxmlformats.org/officeDocument/2006/customXml" ds:itemID="{6FDD09F9-5FEB-40A3-9C0D-695B27E44A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Pittman</dc:creator>
  <cp:keywords/>
  <dc:description/>
  <cp:lastModifiedBy/>
  <cp:revision/>
  <dcterms:created xsi:type="dcterms:W3CDTF">2025-03-20T16:13:59Z</dcterms:created>
  <dcterms:modified xsi:type="dcterms:W3CDTF">2025-07-28T17:22:30Z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0x0101003DF5B977AF715547BBD016ABBBA8AB8B</vt:lpwstr>
  </property>
  <property fmtid="{D5CDD505-2E9C-101B-9397-08002B2CF9AE}" pid="3" name="MediaServiceImageTags">
    <vt:lpwstr/>
  </property>
</Properties>
</file>